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40" yWindow="240" windowWidth="25360" windowHeight="15820" tabRatio="500" activeTab="3"/>
  </bookViews>
  <sheets>
    <sheet name="1" sheetId="9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Crew 1" sheetId="11" r:id="rId9"/>
    <sheet name="Data" sheetId="10" r:id="rId10"/>
  </sheets>
  <definedNames>
    <definedName name="_xlnm.Print_Area" localSheetId="0">'1'!$A$2:$D$40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9" i="8" l="1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2" i="8"/>
  <c r="A11" i="8"/>
  <c r="A10" i="8"/>
  <c r="A9" i="8"/>
  <c r="A8" i="8"/>
  <c r="A7" i="8"/>
  <c r="A6" i="8"/>
  <c r="A5" i="8"/>
  <c r="A4" i="8"/>
  <c r="A3" i="8"/>
  <c r="A12" i="7"/>
  <c r="A10" i="7"/>
  <c r="A9" i="7"/>
  <c r="A8" i="7"/>
  <c r="A7" i="7"/>
  <c r="A6" i="7"/>
  <c r="A5" i="7"/>
  <c r="A4" i="7"/>
  <c r="A3" i="7"/>
  <c r="A34" i="6"/>
  <c r="A33" i="6"/>
  <c r="A32" i="6"/>
  <c r="A31" i="6"/>
  <c r="A30" i="6"/>
  <c r="A29" i="6"/>
  <c r="A28" i="6"/>
  <c r="A26" i="6"/>
  <c r="A25" i="6"/>
  <c r="A24" i="6"/>
  <c r="A23" i="6"/>
  <c r="A22" i="6"/>
  <c r="A21" i="6"/>
  <c r="A20" i="6"/>
  <c r="A18" i="6"/>
  <c r="A17" i="6"/>
  <c r="A16" i="6"/>
  <c r="A15" i="6"/>
  <c r="A14" i="6"/>
  <c r="A13" i="6"/>
  <c r="A12" i="6"/>
  <c r="A11" i="6"/>
  <c r="A9" i="6"/>
  <c r="A8" i="6"/>
  <c r="A6" i="6"/>
  <c r="A4" i="6"/>
  <c r="A3" i="6"/>
  <c r="A15" i="5"/>
  <c r="A14" i="5"/>
  <c r="A12" i="5"/>
  <c r="A11" i="5"/>
  <c r="A10" i="5"/>
  <c r="A9" i="5"/>
  <c r="A8" i="5"/>
  <c r="A7" i="5"/>
  <c r="A6" i="5"/>
  <c r="A5" i="5"/>
  <c r="A4" i="5"/>
  <c r="A3" i="5"/>
  <c r="A22" i="4"/>
  <c r="A20" i="4"/>
  <c r="A19" i="4"/>
  <c r="A18" i="4"/>
  <c r="A17" i="4"/>
  <c r="A16" i="4"/>
  <c r="A15" i="4"/>
  <c r="A14" i="4"/>
  <c r="A12" i="4"/>
  <c r="A11" i="4"/>
  <c r="A10" i="4"/>
  <c r="A9" i="4"/>
  <c r="A8" i="4"/>
  <c r="A7" i="4"/>
  <c r="A6" i="4"/>
  <c r="A5" i="4"/>
  <c r="A4" i="4"/>
  <c r="A3" i="4"/>
  <c r="A33" i="3"/>
  <c r="A32" i="3"/>
  <c r="A31" i="3"/>
  <c r="A30" i="3"/>
  <c r="A29" i="3"/>
  <c r="A28" i="3"/>
  <c r="A26" i="3"/>
  <c r="A25" i="3"/>
  <c r="A24" i="3"/>
  <c r="A22" i="3"/>
  <c r="A21" i="3"/>
  <c r="A20" i="3"/>
  <c r="A18" i="3"/>
  <c r="A17" i="3"/>
  <c r="A16" i="3"/>
  <c r="A15" i="3"/>
  <c r="A14" i="3"/>
  <c r="A13" i="3"/>
  <c r="A12" i="3"/>
  <c r="A10" i="3"/>
  <c r="A9" i="3"/>
  <c r="A8" i="3"/>
  <c r="A7" i="3"/>
  <c r="A6" i="3"/>
  <c r="A4" i="3"/>
  <c r="A3" i="3"/>
  <c r="A12" i="2"/>
  <c r="A11" i="2"/>
  <c r="A8" i="2"/>
  <c r="A7" i="2"/>
  <c r="A6" i="2"/>
  <c r="A5" i="2"/>
  <c r="A4" i="2"/>
  <c r="A3" i="2"/>
  <c r="D45" i="10"/>
  <c r="C45" i="10"/>
  <c r="B45" i="10"/>
  <c r="D40" i="10"/>
  <c r="C40" i="10"/>
  <c r="B40" i="10"/>
  <c r="D35" i="10"/>
  <c r="C35" i="10"/>
  <c r="B35" i="10"/>
  <c r="D30" i="10"/>
  <c r="C30" i="10"/>
  <c r="B30" i="10"/>
  <c r="D25" i="10"/>
  <c r="C25" i="10"/>
  <c r="B25" i="10"/>
  <c r="D18" i="10"/>
  <c r="C18" i="10"/>
  <c r="B18" i="10"/>
  <c r="D11" i="10"/>
  <c r="C11" i="10"/>
  <c r="B11" i="10"/>
</calcChain>
</file>

<file path=xl/sharedStrings.xml><?xml version="1.0" encoding="utf-8"?>
<sst xmlns="http://schemas.openxmlformats.org/spreadsheetml/2006/main" count="460" uniqueCount="309">
  <si>
    <t>Total</t>
  </si>
  <si>
    <t>Do</t>
  </si>
  <si>
    <t>Elevation</t>
  </si>
  <si>
    <t>Notes</t>
  </si>
  <si>
    <t>Right on Veterans Pkwy (TL)</t>
  </si>
  <si>
    <t>Left on Curti Ranch Rd. (TL) (Barcello Rd. on right)</t>
  </si>
  <si>
    <t>Right on Equestrian Rd (SS, T-int)</t>
  </si>
  <si>
    <t>Scenic Overlook on right</t>
  </si>
  <si>
    <t>X Cartwright Rd. False Summit "Virginia Highlands"</t>
  </si>
  <si>
    <t>Geiger Summit</t>
  </si>
  <si>
    <t>6789'</t>
  </si>
  <si>
    <t>Storey County Line</t>
  </si>
  <si>
    <t>6200'</t>
  </si>
  <si>
    <t>Reno</t>
  </si>
  <si>
    <t>Stage Odo</t>
  </si>
  <si>
    <t>Stay straight / left to stay on Six Mile Canyon Rd.</t>
  </si>
  <si>
    <t>Dayton</t>
  </si>
  <si>
    <t>Silver Springs City Limit</t>
  </si>
  <si>
    <t>Silver Springs</t>
  </si>
  <si>
    <t>4209'</t>
  </si>
  <si>
    <t>X Alt 95 (SS, Flashing Red)</t>
  </si>
  <si>
    <t>Wildlife Viewing Area pullout on right</t>
  </si>
  <si>
    <t>Leave Lyon County; enter Churchill County</t>
  </si>
  <si>
    <t>Lake Lohontan on right</t>
  </si>
  <si>
    <t>Fallon</t>
  </si>
  <si>
    <t>"Eureka 174 Miles" sign</t>
  </si>
  <si>
    <t>Sand Mountain Recreation Area on left; begin ascent</t>
  </si>
  <si>
    <t>Sand Springs Pass</t>
  </si>
  <si>
    <t>4644'</t>
  </si>
  <si>
    <t>Jct. 121 Dixie Valley Rd.</t>
  </si>
  <si>
    <t>4600'</t>
  </si>
  <si>
    <t>Shoe Tree on left</t>
  </si>
  <si>
    <t>Right on 722 towards "Eastgage Ione" DO NOT MISS</t>
  </si>
  <si>
    <t>Watch for wild horses through here!</t>
  </si>
  <si>
    <t>Picnic Table; start ascent  CELL SERVICE ENDS</t>
  </si>
  <si>
    <t>Awesome view; photo opp after 1st hairpin turn</t>
  </si>
  <si>
    <t>7214'</t>
  </si>
  <si>
    <t>6465'</t>
  </si>
  <si>
    <t>Watch for antelope near and possibly ON road!</t>
  </si>
  <si>
    <t>Yomba Shoshone Indian Reservation</t>
  </si>
  <si>
    <t>Jct. 305</t>
  </si>
  <si>
    <t>NV 116 Jct.  Harmon Junction Gas &amp; Mini Mart</t>
  </si>
  <si>
    <t>Austin</t>
  </si>
  <si>
    <t>Toyabe Café on right</t>
  </si>
  <si>
    <t>Toyabe National Forest sign</t>
  </si>
  <si>
    <t>7484'</t>
  </si>
  <si>
    <t>X Grass Valley Rd. (low point; begin ascent)</t>
  </si>
  <si>
    <t>Bob Scott Summit (no sign)</t>
  </si>
  <si>
    <t>7210'</t>
  </si>
  <si>
    <t>Hickson Summit</t>
  </si>
  <si>
    <t>6546'</t>
  </si>
  <si>
    <t>Leave Lander County; enter Eureka County</t>
  </si>
  <si>
    <t>This is truly "The Loneliest Highway"!</t>
  </si>
  <si>
    <t>Roberts Creek</t>
  </si>
  <si>
    <t>Jct. 278</t>
  </si>
  <si>
    <t>Enter Eureka</t>
  </si>
  <si>
    <t>6481'</t>
  </si>
  <si>
    <t>County Sheriff on left</t>
  </si>
  <si>
    <t>E-Z Stop Gas, then Eureka Gold Country Inn on left</t>
  </si>
  <si>
    <t>U-Turn here and head back to Reno!</t>
  </si>
  <si>
    <t>NOTE: Begin direct follow now, if after dark</t>
  </si>
  <si>
    <t>Head west from Eureka; watch for soft shoulders</t>
  </si>
  <si>
    <t>Stay left at Jct. 278 to continue west on Hwy 50</t>
  </si>
  <si>
    <t>Leave Eureka County; enter Lander County</t>
  </si>
  <si>
    <t>Chain Installation Area</t>
  </si>
  <si>
    <t>6400'</t>
  </si>
  <si>
    <t>Toyabe National Forest</t>
  </si>
  <si>
    <t>Austin Summit: WATCH SPEED: 7% GRADE DOWNHILL</t>
  </si>
  <si>
    <t>SPEED LIMiT THROUGH AUSTIN is 25MPH! No Speeding!</t>
  </si>
  <si>
    <t>6575'</t>
  </si>
  <si>
    <t>fast food, McDonald's, Round Table, Subway, CVS, Pizza Hut, hotels</t>
  </si>
  <si>
    <t>Continue west on Hwy 50 from Austin</t>
  </si>
  <si>
    <t>6576'</t>
  </si>
  <si>
    <t>Big Creek Campground</t>
  </si>
  <si>
    <t>Left on Hwy 50 (SS, T-int) west</t>
  </si>
  <si>
    <t>Shoe Tree on right</t>
  </si>
  <si>
    <t>Pony Express well and windmill on right</t>
  </si>
  <si>
    <t>Pony Express well and windmill on left</t>
  </si>
  <si>
    <t>Dixie Valley Rd. / Jct. 121</t>
  </si>
  <si>
    <t>3960'</t>
  </si>
  <si>
    <t>Banner Churchill Hospital on right</t>
  </si>
  <si>
    <t>Fox Peak Sinclair Gas on right</t>
  </si>
  <si>
    <t>X Maine St. (TL)</t>
  </si>
  <si>
    <t>Maverick Gas &amp; Market on right at Venturacci Ln.</t>
  </si>
  <si>
    <t>Hyatt Express on right</t>
  </si>
  <si>
    <t>Walgreens</t>
  </si>
  <si>
    <t>Shell / Silver Saver Mart on left at Jct. 95 Alt (Flashing Red)</t>
  </si>
  <si>
    <t>Silver Strike Casino &amp; Restaurant on right</t>
  </si>
  <si>
    <t>Stagecoach Market &amp; Gas on right</t>
  </si>
  <si>
    <t>X Bryce Street</t>
  </si>
  <si>
    <t>X Rainbow Drive; Carson Plains Market on right</t>
  </si>
  <si>
    <t>QUIET ZONE</t>
  </si>
  <si>
    <t>X Cartwright Rd. "Virginia Highlands"</t>
  </si>
  <si>
    <t>Enter Washoe County</t>
  </si>
  <si>
    <t>Left on Steamboat Pkwy (TL)</t>
  </si>
  <si>
    <t>X S. McCarran Blvd (TL)</t>
  </si>
  <si>
    <t>X Longley Ln. (TL) becomes Airway Dr.</t>
  </si>
  <si>
    <t>Left on E. Peckham Ln. (TL)</t>
  </si>
  <si>
    <t>X under I-580</t>
  </si>
  <si>
    <t>X Coliseum Way (TL)</t>
  </si>
  <si>
    <t>3800 S Virginia St  Reno, NV 89502</t>
  </si>
  <si>
    <t>Other services in town: True Value Hardware, auto supply, café, market, steak house</t>
  </si>
  <si>
    <t>4630'</t>
  </si>
  <si>
    <t>Left on SR 341 (TL) becomes Geiger Grade Road</t>
  </si>
  <si>
    <t>5600'</t>
  </si>
  <si>
    <t>6000'</t>
  </si>
  <si>
    <t>6380'</t>
  </si>
  <si>
    <t>Virginia City Limits</t>
  </si>
  <si>
    <t>Stage</t>
  </si>
  <si>
    <t>Distance</t>
  </si>
  <si>
    <t>Elev. Gain.</t>
  </si>
  <si>
    <t>Elev. Loss</t>
  </si>
  <si>
    <t>Min. Elev.</t>
  </si>
  <si>
    <t>Max. Elev.</t>
  </si>
  <si>
    <t>2x Team Data A</t>
  </si>
  <si>
    <t>2x Team Data B</t>
  </si>
  <si>
    <t>4x Team Data A</t>
  </si>
  <si>
    <t>4x Team Data B</t>
  </si>
  <si>
    <t>4x Team Data C</t>
  </si>
  <si>
    <t>4X Team Data D</t>
  </si>
  <si>
    <t xml:space="preserve">Exit Atlantis Casino parking lot left onto Peckham Ln. (east) </t>
  </si>
  <si>
    <t>X under I 580 freeway</t>
  </si>
  <si>
    <t>Right on Airway Drive (TL)</t>
  </si>
  <si>
    <t>X McCarran Blvd. (TL)</t>
  </si>
  <si>
    <t>X South Meadows Pkwy (TL)</t>
  </si>
  <si>
    <t>X Marketplace (TL) Starbucks on left</t>
  </si>
  <si>
    <t>X Ring Road (SS)</t>
  </si>
  <si>
    <r>
      <t xml:space="preserve">Shell Gas / Silver Saver Mart on Right at Truckee St.  </t>
    </r>
    <r>
      <rPr>
        <b/>
        <sz val="12"/>
        <color rgb="FF000000"/>
        <rFont val="Calibri"/>
        <family val="2"/>
        <scheme val="minor"/>
      </rPr>
      <t>TIME STATION 1</t>
    </r>
  </si>
  <si>
    <t>2723' elevation gain / 2959' elevation loss / 4257' min altitude / 6710' max altitude</t>
  </si>
  <si>
    <t>© AdventureCORPS, Inc.</t>
  </si>
  <si>
    <t>Pumps take Credit Cards ONLY (no ATM / debit cards) 24/7.</t>
  </si>
  <si>
    <t>Market is open 500am-900pm Weekdays, 600am-900pm Weekends.</t>
  </si>
  <si>
    <t>Fallon has all services: Gas, Ace Hardware, Starbucks, auto parts, Walmart,</t>
  </si>
  <si>
    <t>Fire Station at Maine St. in downtown Fallon (TL)</t>
  </si>
  <si>
    <t>1000 U.S. 50, Silver Springs, NV ‎(775) 577-2180</t>
  </si>
  <si>
    <t>25 South Harmon Road Fallon, NV 89406 (775) 423-3888</t>
  </si>
  <si>
    <t>Open 400am to 10pm, 7 days a week. NO PAY AT THE PUMP!</t>
  </si>
  <si>
    <t>266' elevation gain / 489' elevation loss / 4084' min altitude / 4462' max altitude</t>
  </si>
  <si>
    <t>NOTE: On the return the Time Station is NOT located here; it will be further west in Fallon.</t>
  </si>
  <si>
    <t>Veer Right onto 50/95 (Leetevile Jct.) east towards Fallon</t>
  </si>
  <si>
    <t>NOTE: You are in the "Top Gun" zone; expect loud, low-flying aircraft!</t>
  </si>
  <si>
    <t>4000'</t>
  </si>
  <si>
    <t>4320'</t>
  </si>
  <si>
    <t>4360'</t>
  </si>
  <si>
    <t>4180'</t>
  </si>
  <si>
    <t>4120'</t>
  </si>
  <si>
    <t>4100'</t>
  </si>
  <si>
    <t>Drumm Summit (Where is it?? It's really not a climb.)</t>
  </si>
  <si>
    <t>Bombing Zone on right: Watch for Low-Flying Aircraft</t>
  </si>
  <si>
    <t>4520'</t>
  </si>
  <si>
    <t>4700'</t>
  </si>
  <si>
    <t>4730'</t>
  </si>
  <si>
    <t>5030'</t>
  </si>
  <si>
    <t>Pass Eastgate Ranch (not signed) Begin Ascent</t>
  </si>
  <si>
    <t>6100'</t>
  </si>
  <si>
    <t>FAST DOWNHILL; ROUGH ROAD: Watch for Animals on Road!</t>
  </si>
  <si>
    <t>6300'</t>
  </si>
  <si>
    <t>5700'</t>
  </si>
  <si>
    <t>6150'</t>
  </si>
  <si>
    <t>6365'</t>
  </si>
  <si>
    <t>X Casey Rd. (TL) Walmart on right</t>
  </si>
  <si>
    <t>Pullout on Right</t>
  </si>
  <si>
    <t>WARNING: Soft shoulders next 20 miles. Use proper pullouts only to stop!</t>
  </si>
  <si>
    <t>Hulk Salt Road on Right; pullout</t>
  </si>
  <si>
    <t>6190'</t>
  </si>
  <si>
    <t>Austin City Limits</t>
  </si>
  <si>
    <t>16 Main Street, Austin, NV 89310 (775) 964-2579</t>
  </si>
  <si>
    <t>Open 600am to 1000pm, 7 days a week</t>
  </si>
  <si>
    <t>5049' elevation gain / 2661' elevation loss / 3940' min altitude / 7245' max altitude</t>
  </si>
  <si>
    <t>International Café across the street is open 600am to 800pm, 7 days a week</t>
  </si>
  <si>
    <t>Fire Station + Sheriff's Office on right</t>
  </si>
  <si>
    <t>Pass International Café on left; open 600am-800pm</t>
  </si>
  <si>
    <t>6550'</t>
  </si>
  <si>
    <t>7080'</t>
  </si>
  <si>
    <t>6800'</t>
  </si>
  <si>
    <t>6330'</t>
  </si>
  <si>
    <t>6505'</t>
  </si>
  <si>
    <t>Immediately east: Opera House + Jackson House Hotel across the street</t>
  </si>
  <si>
    <t>40 South Main Street, Eureka, NV 89316</t>
  </si>
  <si>
    <t>Open 600am to 830pm, 7 days a week; 24/7 Pay at Pump</t>
  </si>
  <si>
    <r>
      <t xml:space="preserve">Chevron Gas &amp; Mini Mart at Bateman St. </t>
    </r>
    <r>
      <rPr>
        <b/>
        <sz val="12"/>
        <color theme="1"/>
        <rFont val="Calibri"/>
        <family val="2"/>
        <scheme val="minor"/>
      </rPr>
      <t>TIME STATION 4</t>
    </r>
  </si>
  <si>
    <t>6340'</t>
  </si>
  <si>
    <t>HUGE Fire Station on right</t>
  </si>
  <si>
    <t>Rest area on Right with two entrances</t>
  </si>
  <si>
    <t>2799' elevation gain / 2729' elevation loss / 5816' min altitude / 7470' max altitude</t>
  </si>
  <si>
    <t>2753' elevation gain / 2733' elevation loss / 5848' min altitude / 7556' max altitude</t>
  </si>
  <si>
    <t>Chevron Food Mart on left next to Pony Canyon Motel</t>
  </si>
  <si>
    <t>Jct. 376 / Round Mountain; Begin Ascent</t>
  </si>
  <si>
    <t>Jct. 376 / Round Mountain; end of descent</t>
  </si>
  <si>
    <t>Pass Harmon Junction mini-mart on left at Jct 116</t>
  </si>
  <si>
    <t>Time Station WAS here on outbound, but not now! Keep riding!</t>
  </si>
  <si>
    <t>Left on 722 towards Airport / State Park / Ione</t>
  </si>
  <si>
    <t>5980'</t>
  </si>
  <si>
    <t>DO NOT MISS NEXT TURN!</t>
  </si>
  <si>
    <t>No Cell Service</t>
  </si>
  <si>
    <t>5300'</t>
  </si>
  <si>
    <t>4950'</t>
  </si>
  <si>
    <t>Fallon City Limits</t>
  </si>
  <si>
    <t>Smith Creek Ranch on left</t>
  </si>
  <si>
    <t>1960 W Williams Ave, Fallon, NV 89406 (775) 423-3231</t>
  </si>
  <si>
    <t xml:space="preserve">Open 24 hours a day, 7 days a week. </t>
  </si>
  <si>
    <t>2730' elevation gain / 5036' elevation loss / 4180' min altitude / 7446' max altitude</t>
  </si>
  <si>
    <t>Smith Creek Ranch on right</t>
  </si>
  <si>
    <t>6360'</t>
  </si>
  <si>
    <t>Eastgate Ranch on right (no sign) Verizon cell service resumes</t>
  </si>
  <si>
    <t>Jct. 361: Old Middlegate Station motel &amp; restaurant just to the right</t>
  </si>
  <si>
    <t>Jct. 361: Old Middlegate Station motel &amp; restaurant just to the left</t>
  </si>
  <si>
    <t>Dry lakebed; low point before ascent</t>
  </si>
  <si>
    <t>Sand Mountain Recreation Area on right</t>
  </si>
  <si>
    <t>Historic Salt Wells Bordello location</t>
  </si>
  <si>
    <t>4223'</t>
  </si>
  <si>
    <t>Continue west through on Hwy 50 in Fallon</t>
  </si>
  <si>
    <t>4275'</t>
  </si>
  <si>
    <t>1190 U.S. 50, Silver Springs, NV 89429  (775) 577-1400</t>
  </si>
  <si>
    <t>Restaurant open 700am to 900pm, Sunday - Thursday (until 1000pm on Fri, Sat).</t>
  </si>
  <si>
    <t>Casino open 24/7!</t>
  </si>
  <si>
    <t>499' elevation gain / 292' elevation loss / 4221' min altitude / 4560' max altitude</t>
  </si>
  <si>
    <r>
      <t xml:space="preserve">Left towards Carson </t>
    </r>
    <r>
      <rPr>
        <b/>
        <sz val="12"/>
        <color theme="1"/>
        <rFont val="Calibri"/>
        <family val="2"/>
        <scheme val="minor"/>
      </rPr>
      <t>DO NOT MISS; HIGH-SPEED TRAFFIC!</t>
    </r>
  </si>
  <si>
    <r>
      <t xml:space="preserve">Leeteville Jct. 1/2 mile ahead: </t>
    </r>
    <r>
      <rPr>
        <b/>
        <sz val="12"/>
        <color theme="1"/>
        <rFont val="Calibri"/>
        <family val="2"/>
        <scheme val="minor"/>
      </rPr>
      <t>PREPARE TO CAREFULLY MERGE LEFT</t>
    </r>
  </si>
  <si>
    <t>70 MPH Zone</t>
  </si>
  <si>
    <t>Stagecoach City Limits</t>
  </si>
  <si>
    <t>4319'</t>
  </si>
  <si>
    <t>6170'</t>
  </si>
  <si>
    <r>
      <t xml:space="preserve">Left on Curti Ranch Rd. </t>
    </r>
    <r>
      <rPr>
        <b/>
        <sz val="12"/>
        <color theme="1"/>
        <rFont val="Calibri"/>
        <family val="2"/>
        <scheme val="minor"/>
      </rPr>
      <t>DO NOT MISS (First Possible Left)</t>
    </r>
  </si>
  <si>
    <r>
      <t xml:space="preserve">Right on Equestrian Rd. (TL) </t>
    </r>
    <r>
      <rPr>
        <b/>
        <sz val="12"/>
        <color theme="1"/>
        <rFont val="Calibri"/>
        <family val="2"/>
        <scheme val="minor"/>
      </rPr>
      <t>DO NOT MISS</t>
    </r>
  </si>
  <si>
    <t>4580'</t>
  </si>
  <si>
    <t>Right on Damonte Ranch Pkwy (TL, T-Int)</t>
  </si>
  <si>
    <t>Right on Double R Blvd. (TL) before freeway</t>
  </si>
  <si>
    <r>
      <t xml:space="preserve">X Ketzke Ln. (TL) </t>
    </r>
    <r>
      <rPr>
        <b/>
        <sz val="12"/>
        <color theme="1"/>
        <rFont val="Calibri"/>
        <family val="2"/>
        <scheme val="minor"/>
      </rPr>
      <t>RELAY TEAMS MAY PUT ALL RIDERS OUT HERE</t>
    </r>
  </si>
  <si>
    <t>2844' elevation gain / 2654' elevation loss / 4392' min altitude / 6779' max altitude</t>
  </si>
  <si>
    <t>CONGRATULATIONS! You have completed Silver State 508!</t>
  </si>
  <si>
    <t>Finish on right just before Atlantis Casino Resort entrance drive</t>
  </si>
  <si>
    <t>Riders: Pass carefully through poles into parking lot; vehicles: overshoot this and turn right into lot.</t>
  </si>
  <si>
    <r>
      <t xml:space="preserve">Left on Taylor Street (Flashing Yellow light)        </t>
    </r>
    <r>
      <rPr>
        <b/>
        <sz val="12"/>
        <color rgb="FF000000"/>
        <rFont val="Calibri"/>
        <family val="2"/>
        <scheme val="minor"/>
      </rPr>
      <t>SLOW</t>
    </r>
  </si>
  <si>
    <r>
      <t xml:space="preserve">Immediate Left on D Street      </t>
    </r>
    <r>
      <rPr>
        <b/>
        <sz val="12"/>
        <color rgb="FF000000"/>
        <rFont val="Calibri"/>
        <family val="2"/>
        <scheme val="minor"/>
      </rPr>
      <t>SLOW / NO SIGN!</t>
    </r>
  </si>
  <si>
    <r>
      <t xml:space="preserve">Right on Mill Street (SS) </t>
    </r>
    <r>
      <rPr>
        <b/>
        <sz val="12"/>
        <color rgb="FF000000"/>
        <rFont val="Calibri"/>
        <family val="2"/>
        <scheme val="minor"/>
      </rPr>
      <t xml:space="preserve">     SLOW</t>
    </r>
  </si>
  <si>
    <r>
      <t xml:space="preserve">X R Street; becomes Six Mile Canyon Rd.      </t>
    </r>
    <r>
      <rPr>
        <b/>
        <sz val="12"/>
        <color rgb="FF000000"/>
        <rFont val="Calibri"/>
        <family val="2"/>
        <scheme val="minor"/>
      </rPr>
      <t>WATCH SPEED</t>
    </r>
  </si>
  <si>
    <r>
      <t xml:space="preserve">Leave Storey County; Enter Lyon County;     </t>
    </r>
    <r>
      <rPr>
        <b/>
        <sz val="12"/>
        <color rgb="FF000000"/>
        <rFont val="Calibri"/>
        <family val="2"/>
        <scheme val="minor"/>
      </rPr>
      <t>Speed Limit 25MPH!</t>
    </r>
  </si>
  <si>
    <t>Fire Department on left  /  New Life Foursquare on right at 202 Six Mile Canyon Rd. 89403</t>
  </si>
  <si>
    <t>Start on north side of Atlantis Casino 3800 S Virginia St  Reno, NV 89502</t>
  </si>
  <si>
    <t>Right on Kietzke Ln. (TL)</t>
  </si>
  <si>
    <r>
      <t xml:space="preserve">At the traffic circle, take the </t>
    </r>
    <r>
      <rPr>
        <b/>
        <sz val="12"/>
        <color theme="1"/>
        <rFont val="Calibri"/>
        <family val="2"/>
        <scheme val="minor"/>
      </rPr>
      <t>3rd</t>
    </r>
    <r>
      <rPr>
        <sz val="12"/>
        <color theme="1"/>
        <rFont val="Calibri"/>
        <family val="2"/>
        <scheme val="minor"/>
      </rPr>
      <t xml:space="preserve"> exit onto </t>
    </r>
    <r>
      <rPr>
        <b/>
        <sz val="12"/>
        <color theme="1"/>
        <rFont val="Calibri"/>
        <family val="2"/>
        <scheme val="minor"/>
      </rPr>
      <t>Neil Rd</t>
    </r>
  </si>
  <si>
    <r>
      <t xml:space="preserve">Take exit </t>
    </r>
    <r>
      <rPr>
        <b/>
        <sz val="12"/>
        <color theme="1"/>
        <rFont val="Calibri"/>
        <family val="2"/>
        <scheme val="minor"/>
      </rPr>
      <t>57B</t>
    </r>
    <r>
      <rPr>
        <sz val="12"/>
        <color theme="1"/>
        <rFont val="Calibri"/>
        <family val="2"/>
        <scheme val="minor"/>
      </rPr>
      <t xml:space="preserve"> for </t>
    </r>
    <r>
      <rPr>
        <b/>
        <sz val="12"/>
        <color theme="1"/>
        <rFont val="Calibri"/>
        <family val="2"/>
        <scheme val="minor"/>
      </rPr>
      <t>Old U.S. 395 S</t>
    </r>
    <r>
      <rPr>
        <sz val="12"/>
        <color theme="1"/>
        <rFont val="Calibri"/>
        <family val="2"/>
        <scheme val="minor"/>
      </rPr>
      <t xml:space="preserve"> toward </t>
    </r>
    <r>
      <rPr>
        <b/>
        <sz val="12"/>
        <color theme="1"/>
        <rFont val="Calibri"/>
        <family val="2"/>
        <scheme val="minor"/>
      </rPr>
      <t>Virginia City/Carson City/So Lake Tahoe</t>
    </r>
  </si>
  <si>
    <r>
      <t xml:space="preserve">Slight right onto </t>
    </r>
    <r>
      <rPr>
        <b/>
        <sz val="12"/>
        <color theme="1"/>
        <rFont val="Calibri"/>
        <family val="2"/>
        <scheme val="minor"/>
      </rPr>
      <t>S Virginia St</t>
    </r>
  </si>
  <si>
    <r>
      <t xml:space="preserve">Left onto </t>
    </r>
    <r>
      <rPr>
        <b/>
        <sz val="12"/>
        <color theme="1"/>
        <rFont val="Calibri"/>
        <family val="2"/>
        <scheme val="minor"/>
      </rPr>
      <t>NV-341 E</t>
    </r>
  </si>
  <si>
    <r>
      <t xml:space="preserve">At the traffic circle, continue straight onto </t>
    </r>
    <r>
      <rPr>
        <b/>
        <sz val="12"/>
        <color theme="1"/>
        <rFont val="Calibri"/>
        <family val="2"/>
        <scheme val="minor"/>
      </rPr>
      <t>NV-341</t>
    </r>
  </si>
  <si>
    <r>
      <t xml:space="preserve">Turn left onto </t>
    </r>
    <r>
      <rPr>
        <b/>
        <sz val="12"/>
        <color theme="1"/>
        <rFont val="Calibri"/>
        <family val="2"/>
        <scheme val="minor"/>
      </rPr>
      <t>State Rte 79 in Virginia City</t>
    </r>
  </si>
  <si>
    <t>You are now on the same route as the cyclists. Do not stop except in emergency!</t>
  </si>
  <si>
    <t xml:space="preserve">HIGHLY RECOMMENDED TO NOT STOP BETWEEN HERE AND Time Station One. </t>
  </si>
  <si>
    <t>Railroad Summit, Shoshone Mountains (no sign; cattle guard)</t>
  </si>
  <si>
    <t>Railroad Summit, Shoshone Mountains (cattle guard, no sign)</t>
  </si>
  <si>
    <r>
      <t xml:space="preserve">Right on Hwy 50 (SS, T-int)      </t>
    </r>
    <r>
      <rPr>
        <b/>
        <sz val="12"/>
        <color theme="1"/>
        <rFont val="Calibri"/>
        <family val="2"/>
        <scheme val="minor"/>
      </rPr>
      <t>NOTE: 70MPH ZONE</t>
    </r>
  </si>
  <si>
    <t>Watch for animals on road!</t>
  </si>
  <si>
    <t>Drumm Summit (It's really not a climb.)</t>
  </si>
  <si>
    <r>
      <t xml:space="preserve">Fire Department on left      </t>
    </r>
    <r>
      <rPr>
        <b/>
        <sz val="12"/>
        <color rgb="FF000000"/>
        <rFont val="Calibri"/>
        <family val="2"/>
        <scheme val="minor"/>
      </rPr>
      <t>SLOW</t>
    </r>
  </si>
  <si>
    <r>
      <t xml:space="preserve">Left on Hwy 50 (SS)      </t>
    </r>
    <r>
      <rPr>
        <b/>
        <sz val="12"/>
        <color rgb="FF000000"/>
        <rFont val="Calibri"/>
        <family val="2"/>
        <scheme val="minor"/>
      </rPr>
      <t>FAST-MOVING CROSS TRAFFIC! 60MPH ZONE</t>
    </r>
  </si>
  <si>
    <t>CREWS WAIT HERE BEFORE HWY 50: use gravel road on south side of paved road.</t>
  </si>
  <si>
    <t>(Give your rider a 20-minute head start.)</t>
  </si>
  <si>
    <t>Enter onto I-580 / US-395 South</t>
  </si>
  <si>
    <t>Stay straight / left to stay on Six Mile Canyon Rd. in Dayton, NV</t>
  </si>
  <si>
    <t>CREWS WAIT HERE JUST BEFORE HWY 50: use gravel road on south side of paved road.</t>
  </si>
  <si>
    <t>Public Bathrooms on Left   SLOW</t>
  </si>
  <si>
    <r>
      <t xml:space="preserve">RR Tracks    </t>
    </r>
    <r>
      <rPr>
        <b/>
        <sz val="12"/>
        <color theme="1"/>
        <rFont val="Calibri"/>
        <family val="2"/>
        <scheme val="minor"/>
      </rPr>
      <t>CAUTION</t>
    </r>
  </si>
  <si>
    <r>
      <t xml:space="preserve">Flatland area; Cell service resumes. </t>
    </r>
    <r>
      <rPr>
        <b/>
        <sz val="12"/>
        <color theme="1"/>
        <rFont val="Calibri"/>
        <family val="2"/>
        <scheme val="minor"/>
      </rPr>
      <t>Watch for Animals on Road!</t>
    </r>
  </si>
  <si>
    <r>
      <t xml:space="preserve">Road Veers Sharply Left           </t>
    </r>
    <r>
      <rPr>
        <b/>
        <sz val="12"/>
        <color theme="1"/>
        <rFont val="Calibri"/>
        <family val="2"/>
        <scheme val="minor"/>
      </rPr>
      <t>SLOW</t>
    </r>
  </si>
  <si>
    <t>Chevron Food Mart on right next to Pony Canyon Motel in Austin</t>
  </si>
  <si>
    <t>Rest Area on north side of road with two entrances</t>
  </si>
  <si>
    <t>Owl Club Restaurant across street open 630am - 800pm Sunday; 630am - 900pm Monday</t>
  </si>
  <si>
    <t>AT&amp;T cell service resumes</t>
  </si>
  <si>
    <r>
      <t xml:space="preserve">RR Tracks    </t>
    </r>
    <r>
      <rPr>
        <b/>
        <sz val="12"/>
        <color theme="1"/>
        <rFont val="Calibri"/>
        <family val="2"/>
        <scheme val="minor"/>
      </rPr>
      <t xml:space="preserve"> CAUTION!</t>
    </r>
  </si>
  <si>
    <t>LAST CHANCE FOR GAS!  ( AND PIZZA!)</t>
  </si>
  <si>
    <r>
      <t xml:space="preserve">7-11 on right; </t>
    </r>
    <r>
      <rPr>
        <b/>
        <sz val="12"/>
        <color theme="1"/>
        <rFont val="Calibri"/>
        <family val="2"/>
        <scheme val="minor"/>
      </rPr>
      <t xml:space="preserve"> (LANDMARK SO YOU DON’T MISS NEXT TURN)</t>
    </r>
  </si>
  <si>
    <t>TIME STATION 3 at Chevron</t>
  </si>
  <si>
    <t>TIME STATION 2 at Harmon Junction Gas</t>
  </si>
  <si>
    <r>
      <t xml:space="preserve">Austin Summit: </t>
    </r>
    <r>
      <rPr>
        <b/>
        <sz val="12"/>
        <color theme="1"/>
        <rFont val="Calibri"/>
        <family val="2"/>
        <scheme val="minor"/>
      </rPr>
      <t>begin FAST 6% downhill</t>
    </r>
  </si>
  <si>
    <t>TIME STATION 5 at Chevron on left</t>
  </si>
  <si>
    <t>TIME STATION 6 at O'Reilly's / Texaco</t>
  </si>
  <si>
    <t>Texaco and O'Reilly Auto Parts on right at N. Allen Rd. (TL)</t>
  </si>
  <si>
    <t>TIME STATION 7 at Silver Strike Casino</t>
  </si>
  <si>
    <t>Silver State 508 - Stage One: Crew Driving Route</t>
  </si>
  <si>
    <t>Silver State 508 Route Data</t>
  </si>
  <si>
    <r>
      <t xml:space="preserve">Geiger Summit   </t>
    </r>
    <r>
      <rPr>
        <b/>
        <sz val="12"/>
        <color theme="1"/>
        <rFont val="Calibri"/>
        <family val="2"/>
        <scheme val="minor"/>
      </rPr>
      <t>BE PREPARED FOR 8-Mile CURVY DESCENT</t>
    </r>
  </si>
  <si>
    <t>X Prototype Dr. / Double Diamond Blvd. (TL)</t>
  </si>
  <si>
    <t xml:space="preserve">Left on Damonte Ranch Pkwy (TL, T-Int)        </t>
  </si>
  <si>
    <t xml:space="preserve">Left on Steamboat Pkwy (TL)  </t>
  </si>
  <si>
    <r>
      <t xml:space="preserve">X Longley Rd. (TL) Airway becomes Double R Blvd.       </t>
    </r>
    <r>
      <rPr>
        <b/>
        <sz val="12"/>
        <color rgb="FF000000"/>
        <rFont val="Calibri"/>
        <family val="2"/>
        <scheme val="minor"/>
      </rPr>
      <t>END GROUP RIDE</t>
    </r>
  </si>
  <si>
    <t>4640'</t>
  </si>
  <si>
    <t xml:space="preserve">Right on Veterans Pkwy (TL) </t>
  </si>
  <si>
    <t>NOTE: Crews take alternate route to meet riders at their Mile 29.7!</t>
  </si>
  <si>
    <t>NOTE: Crews take this alternate route to meet riders at their Mile 29.7!</t>
  </si>
  <si>
    <t>Now follow Stage 1 directions for cyclists, starting at their mile 39.70.</t>
  </si>
  <si>
    <t>Continue south / west on Hwy 50</t>
  </si>
  <si>
    <r>
      <t xml:space="preserve">Right on 341 (SS, T-int.) </t>
    </r>
    <r>
      <rPr>
        <b/>
        <sz val="12"/>
        <color theme="1"/>
        <rFont val="Calibri"/>
        <family val="2"/>
        <scheme val="minor"/>
      </rPr>
      <t xml:space="preserve"> LEAPFROG SUPPORT ONLY, even at night</t>
    </r>
  </si>
  <si>
    <r>
      <t xml:space="preserve">Stay left towards Virginia City  </t>
    </r>
    <r>
      <rPr>
        <b/>
        <sz val="12"/>
        <color theme="1"/>
        <rFont val="Calibri"/>
        <family val="2"/>
        <scheme val="minor"/>
      </rPr>
      <t>DO NOT MISS!  LEAPFROG SUPPORT ONLY, even at night</t>
    </r>
  </si>
  <si>
    <r>
      <t xml:space="preserve">Right on Six Mile Canyon Rd.    </t>
    </r>
    <r>
      <rPr>
        <b/>
        <sz val="12"/>
        <color theme="1"/>
        <rFont val="Calibri"/>
        <family val="2"/>
        <scheme val="minor"/>
      </rPr>
      <t>DO NOT MISS!</t>
    </r>
  </si>
  <si>
    <r>
      <t xml:space="preserve">X D Street: Big Parking Lot        </t>
    </r>
    <r>
      <rPr>
        <b/>
        <sz val="12"/>
        <color theme="1"/>
        <rFont val="Calibri"/>
        <family val="2"/>
        <scheme val="minor"/>
      </rPr>
      <t>LEAPFROG SUPPORT ONLY, even at night</t>
    </r>
  </si>
  <si>
    <t>SUPPORT VEHICLES:</t>
  </si>
  <si>
    <t>Downshift to save your brakes!   Do not hold up traffic.   Pull over if traffic backs up!</t>
  </si>
  <si>
    <t>Silver State 508 - Stage One - Reno to Silver Springs</t>
  </si>
  <si>
    <t>Silver State 508 - Stage Two - Silver Springs to Fallon</t>
  </si>
  <si>
    <t>Silver State 508 - Stage Three - Fallon to Austin</t>
  </si>
  <si>
    <t>Silver State 508 - Stage Four - Austin to Eureka</t>
  </si>
  <si>
    <t>Silver State 508 - Stage Five - Eureka to Austin</t>
  </si>
  <si>
    <t>Silver State 508 - Stage Six - Austin to Fallon</t>
  </si>
  <si>
    <t>Silver State 508 - Stage Seven - Fallon to Silver Springs</t>
  </si>
  <si>
    <t>Silver State 508 - Stage Eight - Silver Springs to Reno</t>
  </si>
  <si>
    <t>Carroll Summit; campground; leave Churchill County; enter Lander Co.</t>
  </si>
  <si>
    <t>Leave Churchill County; Enter Lyon County</t>
  </si>
  <si>
    <t>Carroll Summit; leave Lander County; enter Churchill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</si>
</sst>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0" xfId="0" applyFont="1"/>
    <xf numFmtId="0" fontId="5" fillId="0" borderId="4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1" fillId="0" borderId="1" xfId="0" applyFont="1" applyBorder="1"/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1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3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left"/>
    </xf>
  </cellXfs>
  <cellStyles count="1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5"/>
  <sheetViews>
    <sheetView topLeftCell="A13" workbookViewId="0">
      <selection activeCell="B30" sqref="B30"/>
    </sheetView>
  </sheetViews>
  <sheetFormatPr baseColWidth="10" defaultRowHeight="15" x14ac:dyDescent="0"/>
  <cols>
    <col min="2" max="2" width="60" customWidth="1"/>
    <col min="3" max="3" width="9.1640625" customWidth="1"/>
    <col min="4" max="4" width="12.1640625" customWidth="1"/>
  </cols>
  <sheetData>
    <row r="1" spans="1:4">
      <c r="B1" s="33" t="s">
        <v>298</v>
      </c>
    </row>
    <row r="2" spans="1:4">
      <c r="A2" s="4" t="s">
        <v>14</v>
      </c>
      <c r="B2" s="5" t="s">
        <v>1</v>
      </c>
      <c r="C2" s="5" t="s">
        <v>2</v>
      </c>
      <c r="D2" s="5" t="s">
        <v>3</v>
      </c>
    </row>
    <row r="3" spans="1:4">
      <c r="A3" s="6">
        <v>0</v>
      </c>
      <c r="B3" s="7" t="s">
        <v>239</v>
      </c>
      <c r="C3" s="7" t="s">
        <v>225</v>
      </c>
      <c r="D3" s="7" t="s">
        <v>13</v>
      </c>
    </row>
    <row r="4" spans="1:4">
      <c r="A4" s="6">
        <v>0.05</v>
      </c>
      <c r="B4" s="7" t="s">
        <v>120</v>
      </c>
      <c r="C4" s="7"/>
      <c r="D4" s="7"/>
    </row>
    <row r="5" spans="1:4">
      <c r="A5" s="6"/>
      <c r="B5" s="28" t="s">
        <v>288</v>
      </c>
      <c r="C5" s="7"/>
      <c r="D5" s="7"/>
    </row>
    <row r="6" spans="1:4">
      <c r="A6" s="6">
        <v>0.45</v>
      </c>
      <c r="B6" s="7" t="s">
        <v>121</v>
      </c>
      <c r="C6" s="7"/>
      <c r="D6" s="7"/>
    </row>
    <row r="7" spans="1:4">
      <c r="A7" s="6">
        <v>1.2</v>
      </c>
      <c r="B7" s="7" t="s">
        <v>122</v>
      </c>
      <c r="C7" s="7"/>
      <c r="D7" s="7"/>
    </row>
    <row r="8" spans="1:4">
      <c r="A8" s="6">
        <v>1.5</v>
      </c>
      <c r="B8" s="7" t="s">
        <v>123</v>
      </c>
      <c r="C8" s="7"/>
      <c r="D8" s="7"/>
    </row>
    <row r="9" spans="1:4">
      <c r="A9" s="6">
        <v>2.25</v>
      </c>
      <c r="B9" s="7" t="s">
        <v>285</v>
      </c>
      <c r="C9" s="7"/>
      <c r="D9" s="7"/>
    </row>
    <row r="10" spans="1:4">
      <c r="A10" s="6">
        <v>3.6</v>
      </c>
      <c r="B10" s="7" t="s">
        <v>282</v>
      </c>
      <c r="C10" s="7"/>
      <c r="D10" s="7"/>
    </row>
    <row r="11" spans="1:4">
      <c r="A11" s="6">
        <v>4.5</v>
      </c>
      <c r="B11" s="7" t="s">
        <v>124</v>
      </c>
      <c r="C11" s="7"/>
      <c r="D11" s="7"/>
    </row>
    <row r="12" spans="1:4">
      <c r="A12" s="6">
        <v>5.7</v>
      </c>
      <c r="B12" s="7" t="s">
        <v>283</v>
      </c>
      <c r="C12" s="7"/>
      <c r="D12" s="7"/>
    </row>
    <row r="13" spans="1:4">
      <c r="A13" s="6">
        <v>6.15</v>
      </c>
      <c r="B13" s="7" t="s">
        <v>284</v>
      </c>
      <c r="C13" s="7"/>
      <c r="D13" s="7"/>
    </row>
    <row r="14" spans="1:4">
      <c r="A14" s="6">
        <v>6.35</v>
      </c>
      <c r="B14" s="7" t="s">
        <v>125</v>
      </c>
      <c r="C14" s="7"/>
      <c r="D14" s="7"/>
    </row>
    <row r="15" spans="1:4">
      <c r="A15" s="6">
        <v>6.6</v>
      </c>
      <c r="B15" s="7" t="s">
        <v>287</v>
      </c>
      <c r="C15" s="7"/>
      <c r="D15" s="7"/>
    </row>
    <row r="16" spans="1:4">
      <c r="A16" s="6">
        <v>7.95</v>
      </c>
      <c r="B16" s="7" t="s">
        <v>5</v>
      </c>
      <c r="C16" s="7"/>
      <c r="D16" s="7"/>
    </row>
    <row r="17" spans="1:4">
      <c r="A17" s="6">
        <v>8.3000000000000007</v>
      </c>
      <c r="B17" s="7" t="s">
        <v>6</v>
      </c>
      <c r="C17" s="7"/>
      <c r="D17" s="7"/>
    </row>
    <row r="18" spans="1:4">
      <c r="A18" s="6">
        <v>8.6</v>
      </c>
      <c r="B18" s="7" t="s">
        <v>103</v>
      </c>
      <c r="C18" s="7"/>
      <c r="D18" s="7"/>
    </row>
    <row r="19" spans="1:4">
      <c r="A19" s="6">
        <v>12.5</v>
      </c>
      <c r="B19" s="7" t="s">
        <v>7</v>
      </c>
      <c r="C19" s="7" t="s">
        <v>104</v>
      </c>
      <c r="D19" s="7"/>
    </row>
    <row r="20" spans="1:4">
      <c r="A20" s="6">
        <v>14.2</v>
      </c>
      <c r="B20" s="7" t="s">
        <v>11</v>
      </c>
      <c r="C20" s="7" t="s">
        <v>105</v>
      </c>
      <c r="D20" s="7"/>
    </row>
    <row r="21" spans="1:4">
      <c r="A21" s="6">
        <v>15.7</v>
      </c>
      <c r="B21" s="7" t="s">
        <v>8</v>
      </c>
      <c r="C21" s="7" t="s">
        <v>106</v>
      </c>
      <c r="D21" s="7"/>
    </row>
    <row r="22" spans="1:4">
      <c r="A22" s="6">
        <v>17.2</v>
      </c>
      <c r="B22" s="7" t="s">
        <v>9</v>
      </c>
      <c r="C22" s="7" t="s">
        <v>10</v>
      </c>
      <c r="D22" s="7"/>
    </row>
    <row r="23" spans="1:4">
      <c r="A23" s="6">
        <v>20.8</v>
      </c>
      <c r="B23" s="7" t="s">
        <v>107</v>
      </c>
      <c r="C23" s="7" t="s">
        <v>12</v>
      </c>
      <c r="D23" s="7"/>
    </row>
    <row r="24" spans="1:4">
      <c r="A24" s="6">
        <v>21</v>
      </c>
      <c r="B24" s="28" t="s">
        <v>261</v>
      </c>
      <c r="C24" s="7"/>
      <c r="D24" s="7"/>
    </row>
    <row r="25" spans="1:4">
      <c r="A25" s="6">
        <v>21.4</v>
      </c>
      <c r="B25" s="7" t="s">
        <v>254</v>
      </c>
      <c r="C25" s="7"/>
      <c r="D25" s="7"/>
    </row>
    <row r="26" spans="1:4">
      <c r="A26" s="6">
        <v>21.5</v>
      </c>
      <c r="B26" s="7" t="s">
        <v>233</v>
      </c>
      <c r="C26" s="7"/>
      <c r="D26" s="7"/>
    </row>
    <row r="27" spans="1:4">
      <c r="A27" s="6">
        <v>21.55</v>
      </c>
      <c r="B27" s="7" t="s">
        <v>234</v>
      </c>
      <c r="C27" s="7"/>
      <c r="D27" s="7"/>
    </row>
    <row r="28" spans="1:4">
      <c r="A28" s="6">
        <v>21.8</v>
      </c>
      <c r="B28" s="7" t="s">
        <v>235</v>
      </c>
      <c r="C28" s="7" t="s">
        <v>158</v>
      </c>
      <c r="D28" s="7"/>
    </row>
    <row r="29" spans="1:4">
      <c r="A29" s="6">
        <v>22.3</v>
      </c>
      <c r="B29" s="7" t="s">
        <v>236</v>
      </c>
      <c r="C29" s="7"/>
      <c r="D29" s="7"/>
    </row>
    <row r="30" spans="1:4">
      <c r="A30" s="6">
        <v>27.8</v>
      </c>
      <c r="B30" s="7" t="s">
        <v>237</v>
      </c>
      <c r="C30" s="7" t="s">
        <v>286</v>
      </c>
      <c r="D30" s="7"/>
    </row>
    <row r="31" spans="1:4">
      <c r="A31" s="6">
        <v>28.7</v>
      </c>
      <c r="B31" s="7" t="s">
        <v>15</v>
      </c>
      <c r="C31" s="7"/>
      <c r="D31" s="7" t="s">
        <v>16</v>
      </c>
    </row>
    <row r="32" spans="1:4">
      <c r="A32" s="6">
        <v>29.3</v>
      </c>
      <c r="B32" s="7" t="s">
        <v>126</v>
      </c>
      <c r="C32" s="7"/>
      <c r="D32" s="7"/>
    </row>
    <row r="33" spans="1:4">
      <c r="A33" s="6">
        <v>29.4</v>
      </c>
      <c r="B33" s="7" t="s">
        <v>238</v>
      </c>
      <c r="C33" s="7"/>
      <c r="D33" s="7"/>
    </row>
    <row r="34" spans="1:4">
      <c r="A34" s="6">
        <v>29.5</v>
      </c>
      <c r="B34" s="7" t="s">
        <v>256</v>
      </c>
      <c r="C34" s="7"/>
      <c r="D34" s="7"/>
    </row>
    <row r="35" spans="1:4">
      <c r="A35" s="6"/>
      <c r="B35" s="23" t="s">
        <v>248</v>
      </c>
      <c r="C35" s="7"/>
      <c r="D35" s="7"/>
    </row>
    <row r="36" spans="1:4">
      <c r="A36" s="6"/>
      <c r="B36" s="27" t="s">
        <v>257</v>
      </c>
      <c r="C36" s="7"/>
      <c r="D36" s="7"/>
    </row>
    <row r="37" spans="1:4">
      <c r="A37" s="6">
        <v>29.7</v>
      </c>
      <c r="B37" s="7" t="s">
        <v>255</v>
      </c>
      <c r="C37" s="7"/>
      <c r="D37" s="7"/>
    </row>
    <row r="38" spans="1:4">
      <c r="A38" s="6">
        <v>46.8</v>
      </c>
      <c r="B38" s="7" t="s">
        <v>17</v>
      </c>
      <c r="C38" s="7" t="s">
        <v>19</v>
      </c>
      <c r="D38" s="7" t="s">
        <v>18</v>
      </c>
    </row>
    <row r="39" spans="1:4">
      <c r="A39" s="6">
        <v>47.6</v>
      </c>
      <c r="B39" s="7" t="s">
        <v>20</v>
      </c>
      <c r="C39" s="7"/>
      <c r="D39" s="7"/>
    </row>
    <row r="40" spans="1:4">
      <c r="A40" s="6">
        <v>47.65</v>
      </c>
      <c r="B40" s="7" t="s">
        <v>127</v>
      </c>
      <c r="C40" s="7"/>
      <c r="D40" s="7"/>
    </row>
    <row r="41" spans="1:4">
      <c r="A41" s="10"/>
      <c r="B41" s="12" t="s">
        <v>134</v>
      </c>
      <c r="C41" s="11"/>
      <c r="D41" s="11"/>
    </row>
    <row r="42" spans="1:4">
      <c r="B42" s="9" t="s">
        <v>131</v>
      </c>
    </row>
    <row r="43" spans="1:4">
      <c r="B43" s="9" t="s">
        <v>130</v>
      </c>
    </row>
    <row r="44" spans="1:4">
      <c r="B44" s="9" t="s">
        <v>128</v>
      </c>
    </row>
    <row r="45" spans="1:4">
      <c r="B45" s="9" t="s">
        <v>129</v>
      </c>
    </row>
  </sheetData>
  <phoneticPr fontId="4" type="noConversion"/>
  <pageMargins left="0.5" right="0.5" top="1" bottom="1" header="0.5" footer="0.5"/>
  <pageSetup scale="9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2" workbookViewId="0">
      <selection activeCell="D12" sqref="D12"/>
    </sheetView>
  </sheetViews>
  <sheetFormatPr baseColWidth="10" defaultRowHeight="15" x14ac:dyDescent="0"/>
  <cols>
    <col min="1" max="1" width="15" customWidth="1"/>
  </cols>
  <sheetData>
    <row r="1" spans="1:6">
      <c r="D1" s="34" t="s">
        <v>280</v>
      </c>
    </row>
    <row r="2" spans="1:6">
      <c r="A2" s="8" t="s">
        <v>108</v>
      </c>
      <c r="B2" s="8" t="s">
        <v>109</v>
      </c>
      <c r="C2" s="8" t="s">
        <v>110</v>
      </c>
      <c r="D2" s="8" t="s">
        <v>111</v>
      </c>
      <c r="E2" s="8" t="s">
        <v>112</v>
      </c>
      <c r="F2" s="8" t="s">
        <v>113</v>
      </c>
    </row>
    <row r="3" spans="1:6">
      <c r="A3">
        <v>1</v>
      </c>
      <c r="B3">
        <v>47.65</v>
      </c>
      <c r="C3">
        <v>2723</v>
      </c>
      <c r="D3">
        <v>2959</v>
      </c>
      <c r="E3">
        <v>4257</v>
      </c>
      <c r="F3">
        <v>6710</v>
      </c>
    </row>
    <row r="4" spans="1:6">
      <c r="A4">
        <v>2</v>
      </c>
      <c r="B4">
        <v>31.39</v>
      </c>
      <c r="C4">
        <v>266</v>
      </c>
      <c r="D4">
        <v>489</v>
      </c>
      <c r="E4">
        <v>4084</v>
      </c>
      <c r="F4">
        <v>4462</v>
      </c>
    </row>
    <row r="5" spans="1:6">
      <c r="A5">
        <v>3</v>
      </c>
      <c r="B5">
        <v>106.41</v>
      </c>
      <c r="C5">
        <v>5049</v>
      </c>
      <c r="D5">
        <v>2661</v>
      </c>
      <c r="E5">
        <v>3940</v>
      </c>
      <c r="F5">
        <v>7245</v>
      </c>
    </row>
    <row r="6" spans="1:6">
      <c r="A6">
        <v>4</v>
      </c>
      <c r="B6">
        <v>70.099999999999994</v>
      </c>
      <c r="C6">
        <v>2799</v>
      </c>
      <c r="D6">
        <v>2792</v>
      </c>
      <c r="E6">
        <v>5816</v>
      </c>
      <c r="F6">
        <v>7470</v>
      </c>
    </row>
    <row r="7" spans="1:6">
      <c r="A7">
        <v>5</v>
      </c>
      <c r="B7">
        <v>70.09</v>
      </c>
      <c r="C7">
        <v>2753</v>
      </c>
      <c r="D7">
        <v>2733</v>
      </c>
      <c r="E7">
        <v>5848</v>
      </c>
      <c r="F7">
        <v>7456</v>
      </c>
    </row>
    <row r="8" spans="1:6">
      <c r="A8">
        <v>6</v>
      </c>
      <c r="B8">
        <v>112.53</v>
      </c>
      <c r="C8">
        <v>2730</v>
      </c>
      <c r="D8">
        <v>5036</v>
      </c>
      <c r="E8">
        <v>4180</v>
      </c>
      <c r="F8">
        <v>7446</v>
      </c>
    </row>
    <row r="9" spans="1:6">
      <c r="A9">
        <v>7</v>
      </c>
      <c r="B9">
        <v>25.47</v>
      </c>
      <c r="C9">
        <v>499</v>
      </c>
      <c r="D9">
        <v>292</v>
      </c>
      <c r="E9">
        <v>4221</v>
      </c>
      <c r="F9">
        <v>4560</v>
      </c>
    </row>
    <row r="10" spans="1:6">
      <c r="A10">
        <v>8</v>
      </c>
      <c r="B10">
        <v>46.72</v>
      </c>
      <c r="C10">
        <v>2844</v>
      </c>
      <c r="D10">
        <v>2654</v>
      </c>
      <c r="E10">
        <v>4392</v>
      </c>
      <c r="F10">
        <v>6779</v>
      </c>
    </row>
    <row r="11" spans="1:6">
      <c r="A11" s="8" t="s">
        <v>0</v>
      </c>
      <c r="B11">
        <f>SUM(B3:B10)</f>
        <v>510.36</v>
      </c>
      <c r="C11">
        <f>SUM(C3:C10)</f>
        <v>19663</v>
      </c>
      <c r="D11">
        <f>SUM(D3:D10)</f>
        <v>19616</v>
      </c>
    </row>
    <row r="13" spans="1:6">
      <c r="A13" s="8" t="s">
        <v>114</v>
      </c>
    </row>
    <row r="14" spans="1:6">
      <c r="A14">
        <v>1</v>
      </c>
      <c r="B14">
        <v>47.65</v>
      </c>
      <c r="C14">
        <v>2723</v>
      </c>
      <c r="D14">
        <v>2959</v>
      </c>
      <c r="E14">
        <v>4257</v>
      </c>
      <c r="F14">
        <v>6710</v>
      </c>
    </row>
    <row r="15" spans="1:6">
      <c r="A15">
        <v>3</v>
      </c>
      <c r="B15">
        <v>106.41</v>
      </c>
      <c r="C15">
        <v>5049</v>
      </c>
      <c r="D15">
        <v>2661</v>
      </c>
      <c r="E15">
        <v>3940</v>
      </c>
      <c r="F15">
        <v>7245</v>
      </c>
    </row>
    <row r="16" spans="1:6">
      <c r="A16">
        <v>5</v>
      </c>
      <c r="B16">
        <v>70.09</v>
      </c>
      <c r="C16">
        <v>2753</v>
      </c>
      <c r="D16">
        <v>2733</v>
      </c>
      <c r="E16">
        <v>5848</v>
      </c>
      <c r="F16">
        <v>7456</v>
      </c>
    </row>
    <row r="17" spans="1:6">
      <c r="A17">
        <v>7</v>
      </c>
      <c r="B17">
        <v>25.47</v>
      </c>
      <c r="C17">
        <v>499</v>
      </c>
      <c r="D17">
        <v>292</v>
      </c>
      <c r="E17">
        <v>4221</v>
      </c>
      <c r="F17">
        <v>4560</v>
      </c>
    </row>
    <row r="18" spans="1:6">
      <c r="A18" s="8" t="s">
        <v>0</v>
      </c>
      <c r="B18">
        <f>SUM(B14:B17)</f>
        <v>249.62</v>
      </c>
      <c r="C18">
        <f>SUM(C14:C17)</f>
        <v>11024</v>
      </c>
      <c r="D18">
        <f>SUM(D14:D17)</f>
        <v>8645</v>
      </c>
    </row>
    <row r="20" spans="1:6">
      <c r="A20" s="8" t="s">
        <v>115</v>
      </c>
    </row>
    <row r="21" spans="1:6">
      <c r="A21">
        <v>2</v>
      </c>
      <c r="B21">
        <v>31.39</v>
      </c>
      <c r="C21">
        <v>266</v>
      </c>
      <c r="D21">
        <v>489</v>
      </c>
      <c r="E21">
        <v>4084</v>
      </c>
      <c r="F21">
        <v>4462</v>
      </c>
    </row>
    <row r="22" spans="1:6">
      <c r="A22">
        <v>4</v>
      </c>
      <c r="B22">
        <v>70.099999999999994</v>
      </c>
      <c r="C22">
        <v>2799</v>
      </c>
      <c r="D22">
        <v>2792</v>
      </c>
      <c r="E22">
        <v>5816</v>
      </c>
      <c r="F22">
        <v>7470</v>
      </c>
    </row>
    <row r="23" spans="1:6">
      <c r="A23">
        <v>6</v>
      </c>
      <c r="B23">
        <v>112.53</v>
      </c>
      <c r="C23">
        <v>2730</v>
      </c>
      <c r="D23">
        <v>5036</v>
      </c>
      <c r="E23">
        <v>4180</v>
      </c>
      <c r="F23">
        <v>7446</v>
      </c>
    </row>
    <row r="24" spans="1:6">
      <c r="A24">
        <v>8</v>
      </c>
      <c r="B24">
        <v>46.72</v>
      </c>
      <c r="C24">
        <v>2844</v>
      </c>
      <c r="D24">
        <v>2654</v>
      </c>
      <c r="E24">
        <v>4392</v>
      </c>
      <c r="F24">
        <v>6779</v>
      </c>
    </row>
    <row r="25" spans="1:6">
      <c r="A25" s="8" t="s">
        <v>0</v>
      </c>
      <c r="B25">
        <f>SUM(B21:B24)</f>
        <v>260.74</v>
      </c>
      <c r="C25">
        <f>SUM(C21:C24)</f>
        <v>8639</v>
      </c>
      <c r="D25">
        <f>SUM(D21:D24)</f>
        <v>10971</v>
      </c>
    </row>
    <row r="27" spans="1:6">
      <c r="A27" s="8" t="s">
        <v>116</v>
      </c>
    </row>
    <row r="28" spans="1:6">
      <c r="A28">
        <v>1</v>
      </c>
      <c r="B28">
        <v>47.65</v>
      </c>
      <c r="C28">
        <v>2723</v>
      </c>
      <c r="D28">
        <v>2959</v>
      </c>
      <c r="E28">
        <v>4257</v>
      </c>
      <c r="F28">
        <v>6710</v>
      </c>
    </row>
    <row r="29" spans="1:6">
      <c r="A29">
        <v>5</v>
      </c>
      <c r="B29">
        <v>70.09</v>
      </c>
      <c r="C29">
        <v>2753</v>
      </c>
      <c r="D29">
        <v>2733</v>
      </c>
      <c r="E29">
        <v>5848</v>
      </c>
      <c r="F29">
        <v>7456</v>
      </c>
    </row>
    <row r="30" spans="1:6">
      <c r="A30" s="8" t="s">
        <v>0</v>
      </c>
      <c r="B30">
        <f>SUM(B28:B29)</f>
        <v>117.74000000000001</v>
      </c>
      <c r="C30">
        <f>SUM(C28:C29)</f>
        <v>5476</v>
      </c>
      <c r="D30">
        <f>SUM(D28:D29)</f>
        <v>5692</v>
      </c>
    </row>
    <row r="32" spans="1:6">
      <c r="A32" s="8" t="s">
        <v>117</v>
      </c>
    </row>
    <row r="33" spans="1:6">
      <c r="A33">
        <v>2</v>
      </c>
      <c r="B33">
        <v>31.39</v>
      </c>
      <c r="C33">
        <v>266</v>
      </c>
      <c r="D33">
        <v>489</v>
      </c>
      <c r="E33">
        <v>4084</v>
      </c>
      <c r="F33">
        <v>4462</v>
      </c>
    </row>
    <row r="34" spans="1:6">
      <c r="A34">
        <v>6</v>
      </c>
      <c r="B34">
        <v>112.53</v>
      </c>
      <c r="C34">
        <v>2730</v>
      </c>
      <c r="D34">
        <v>5036</v>
      </c>
      <c r="E34">
        <v>4180</v>
      </c>
      <c r="F34">
        <v>7446</v>
      </c>
    </row>
    <row r="35" spans="1:6">
      <c r="A35" s="8" t="s">
        <v>0</v>
      </c>
      <c r="B35">
        <f>SUM(B33:B34)</f>
        <v>143.92000000000002</v>
      </c>
      <c r="C35">
        <f>SUM(C33:C34)</f>
        <v>2996</v>
      </c>
      <c r="D35">
        <f>SUM(D33:D34)</f>
        <v>5525</v>
      </c>
    </row>
    <row r="37" spans="1:6">
      <c r="A37" s="8" t="s">
        <v>118</v>
      </c>
    </row>
    <row r="38" spans="1:6">
      <c r="A38">
        <v>3</v>
      </c>
      <c r="B38">
        <v>106.41</v>
      </c>
      <c r="C38">
        <v>5049</v>
      </c>
      <c r="D38">
        <v>2661</v>
      </c>
      <c r="E38">
        <v>3940</v>
      </c>
      <c r="F38">
        <v>7245</v>
      </c>
    </row>
    <row r="39" spans="1:6">
      <c r="A39">
        <v>7</v>
      </c>
      <c r="B39">
        <v>25.47</v>
      </c>
      <c r="C39">
        <v>499</v>
      </c>
      <c r="D39">
        <v>292</v>
      </c>
      <c r="E39">
        <v>4221</v>
      </c>
      <c r="F39">
        <v>4560</v>
      </c>
    </row>
    <row r="40" spans="1:6">
      <c r="A40" s="8" t="s">
        <v>0</v>
      </c>
      <c r="B40">
        <f>SUM(B38:B39)</f>
        <v>131.88</v>
      </c>
      <c r="C40">
        <f>SUM(C38:C39)</f>
        <v>5548</v>
      </c>
      <c r="D40">
        <f>SUM(D38:D39)</f>
        <v>2953</v>
      </c>
    </row>
    <row r="42" spans="1:6">
      <c r="A42" s="8" t="s">
        <v>119</v>
      </c>
    </row>
    <row r="43" spans="1:6">
      <c r="A43">
        <v>4</v>
      </c>
      <c r="B43">
        <v>70.099999999999994</v>
      </c>
      <c r="C43">
        <v>2799</v>
      </c>
      <c r="D43">
        <v>2792</v>
      </c>
      <c r="E43">
        <v>5816</v>
      </c>
      <c r="F43">
        <v>7470</v>
      </c>
    </row>
    <row r="44" spans="1:6">
      <c r="A44">
        <v>8</v>
      </c>
      <c r="B44">
        <v>46.72</v>
      </c>
      <c r="C44">
        <v>2844</v>
      </c>
      <c r="D44">
        <v>2654</v>
      </c>
      <c r="E44">
        <v>4392</v>
      </c>
      <c r="F44">
        <v>6779</v>
      </c>
    </row>
    <row r="45" spans="1:6">
      <c r="A45" s="8" t="s">
        <v>0</v>
      </c>
      <c r="B45">
        <f>SUM(B43:B44)</f>
        <v>116.82</v>
      </c>
      <c r="C45">
        <f>SUM(C43:C44)</f>
        <v>5643</v>
      </c>
      <c r="D45">
        <f>SUM(D43:D44)</f>
        <v>5446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8"/>
  <sheetViews>
    <sheetView workbookViewId="0">
      <selection activeCell="C5" sqref="C5"/>
    </sheetView>
  </sheetViews>
  <sheetFormatPr baseColWidth="10" defaultRowHeight="15" x14ac:dyDescent="0"/>
  <cols>
    <col min="1" max="1" width="8.33203125" style="1" customWidth="1"/>
    <col min="2" max="2" width="10.83203125" style="2"/>
    <col min="3" max="3" width="49" customWidth="1"/>
    <col min="4" max="4" width="9.33203125" style="1" customWidth="1"/>
  </cols>
  <sheetData>
    <row r="1" spans="1:5">
      <c r="C1" s="34" t="s">
        <v>299</v>
      </c>
    </row>
    <row r="2" spans="1:5">
      <c r="A2" s="13" t="s">
        <v>0</v>
      </c>
      <c r="B2" s="14" t="s">
        <v>14</v>
      </c>
      <c r="C2" s="13" t="s">
        <v>1</v>
      </c>
      <c r="D2" s="13" t="s">
        <v>2</v>
      </c>
      <c r="E2" s="13" t="s">
        <v>3</v>
      </c>
    </row>
    <row r="3" spans="1:5">
      <c r="A3" s="14">
        <f>B3+47.65</f>
        <v>49.05</v>
      </c>
      <c r="B3" s="14">
        <v>1.4</v>
      </c>
      <c r="C3" s="15" t="s">
        <v>262</v>
      </c>
      <c r="D3" s="13" t="s">
        <v>142</v>
      </c>
      <c r="E3" s="15"/>
    </row>
    <row r="4" spans="1:5">
      <c r="A4" s="14">
        <f t="shared" ref="A4:A12" si="0">B4+47.65</f>
        <v>50.25</v>
      </c>
      <c r="B4" s="14">
        <v>2.6</v>
      </c>
      <c r="C4" s="15" t="s">
        <v>21</v>
      </c>
      <c r="D4" s="13"/>
      <c r="E4" s="15"/>
    </row>
    <row r="5" spans="1:5">
      <c r="A5" s="14">
        <f t="shared" si="0"/>
        <v>53.55</v>
      </c>
      <c r="B5" s="14">
        <v>5.9</v>
      </c>
      <c r="C5" s="15" t="s">
        <v>22</v>
      </c>
      <c r="D5" s="13" t="s">
        <v>143</v>
      </c>
      <c r="E5" s="15"/>
    </row>
    <row r="6" spans="1:5">
      <c r="A6" s="14">
        <f t="shared" si="0"/>
        <v>55.15</v>
      </c>
      <c r="B6" s="14">
        <v>7.5</v>
      </c>
      <c r="C6" s="15" t="s">
        <v>23</v>
      </c>
      <c r="D6" s="13"/>
      <c r="E6" s="15"/>
    </row>
    <row r="7" spans="1:5">
      <c r="A7" s="14">
        <f t="shared" si="0"/>
        <v>64.650000000000006</v>
      </c>
      <c r="B7" s="14">
        <v>17</v>
      </c>
      <c r="C7" s="15" t="s">
        <v>139</v>
      </c>
      <c r="D7" s="13" t="s">
        <v>144</v>
      </c>
      <c r="E7" s="15"/>
    </row>
    <row r="8" spans="1:5">
      <c r="A8" s="14">
        <f t="shared" si="0"/>
        <v>72.400000000000006</v>
      </c>
      <c r="B8" s="14">
        <v>24.75</v>
      </c>
      <c r="C8" s="15" t="s">
        <v>160</v>
      </c>
      <c r="D8" s="13" t="s">
        <v>145</v>
      </c>
      <c r="E8" s="15" t="s">
        <v>24</v>
      </c>
    </row>
    <row r="9" spans="1:5">
      <c r="A9" s="14"/>
      <c r="B9" s="14"/>
      <c r="C9" s="15" t="s">
        <v>132</v>
      </c>
      <c r="D9" s="13"/>
      <c r="E9" s="15"/>
    </row>
    <row r="10" spans="1:5">
      <c r="A10" s="14"/>
      <c r="B10" s="14"/>
      <c r="C10" s="15" t="s">
        <v>70</v>
      </c>
      <c r="D10" s="13"/>
      <c r="E10" s="15"/>
    </row>
    <row r="11" spans="1:5">
      <c r="A11" s="14">
        <f t="shared" si="0"/>
        <v>74.099999999999994</v>
      </c>
      <c r="B11" s="14">
        <v>26.45</v>
      </c>
      <c r="C11" s="15" t="s">
        <v>133</v>
      </c>
      <c r="D11" s="13"/>
      <c r="E11" s="15"/>
    </row>
    <row r="12" spans="1:5">
      <c r="A12" s="14">
        <f t="shared" si="0"/>
        <v>79</v>
      </c>
      <c r="B12" s="14">
        <v>31.35</v>
      </c>
      <c r="C12" s="15" t="s">
        <v>41</v>
      </c>
      <c r="D12" s="13" t="s">
        <v>146</v>
      </c>
      <c r="E12" s="15"/>
    </row>
    <row r="13" spans="1:5">
      <c r="A13" s="14"/>
      <c r="B13" s="14"/>
      <c r="C13" s="16" t="s">
        <v>273</v>
      </c>
      <c r="D13" s="13"/>
      <c r="E13" s="15"/>
    </row>
    <row r="14" spans="1:5">
      <c r="A14" s="18"/>
      <c r="B14" s="17"/>
      <c r="C14" s="12" t="s">
        <v>135</v>
      </c>
      <c r="D14" s="18"/>
      <c r="E14" s="12"/>
    </row>
    <row r="15" spans="1:5">
      <c r="C15" s="19" t="s">
        <v>136</v>
      </c>
    </row>
    <row r="16" spans="1:5">
      <c r="C16" t="s">
        <v>137</v>
      </c>
    </row>
    <row r="17" spans="3:3">
      <c r="C17" t="s">
        <v>138</v>
      </c>
    </row>
    <row r="18" spans="3:3">
      <c r="C18" s="9" t="s">
        <v>129</v>
      </c>
    </row>
  </sheetData>
  <phoneticPr fontId="4" type="noConversion"/>
  <pageMargins left="0.75" right="0.75" top="1" bottom="1" header="0.5" footer="0.5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9"/>
  <sheetViews>
    <sheetView workbookViewId="0">
      <selection activeCell="C33" sqref="C33"/>
    </sheetView>
  </sheetViews>
  <sheetFormatPr baseColWidth="10" defaultRowHeight="15" x14ac:dyDescent="0"/>
  <cols>
    <col min="1" max="1" width="9.83203125" customWidth="1"/>
    <col min="2" max="2" width="10.6640625" style="2" customWidth="1"/>
    <col min="3" max="3" width="58" customWidth="1"/>
    <col min="4" max="4" width="9.1640625" customWidth="1"/>
    <col min="5" max="5" width="11.33203125" customWidth="1"/>
  </cols>
  <sheetData>
    <row r="1" spans="1:5">
      <c r="C1" s="34" t="s">
        <v>300</v>
      </c>
    </row>
    <row r="2" spans="1:5">
      <c r="A2" s="13" t="s">
        <v>0</v>
      </c>
      <c r="B2" s="14" t="s">
        <v>14</v>
      </c>
      <c r="C2" s="13" t="s">
        <v>1</v>
      </c>
      <c r="D2" s="13" t="s">
        <v>2</v>
      </c>
      <c r="E2" s="13" t="s">
        <v>3</v>
      </c>
    </row>
    <row r="3" spans="1:5">
      <c r="A3" s="14">
        <f>B3+79</f>
        <v>79</v>
      </c>
      <c r="B3" s="14">
        <v>0</v>
      </c>
      <c r="C3" s="13" t="s">
        <v>140</v>
      </c>
      <c r="D3" s="13"/>
      <c r="E3" s="13"/>
    </row>
    <row r="4" spans="1:5">
      <c r="A4" s="14">
        <f t="shared" ref="A4:A33" si="0">B4+79</f>
        <v>81.8</v>
      </c>
      <c r="B4" s="14">
        <v>2.8</v>
      </c>
      <c r="C4" s="15" t="s">
        <v>25</v>
      </c>
      <c r="D4" s="15" t="s">
        <v>141</v>
      </c>
      <c r="E4" s="15"/>
    </row>
    <row r="5" spans="1:5">
      <c r="A5" s="14"/>
      <c r="B5" s="14"/>
      <c r="C5" s="16" t="s">
        <v>162</v>
      </c>
      <c r="D5" s="15"/>
      <c r="E5" s="15"/>
    </row>
    <row r="6" spans="1:5">
      <c r="A6" s="14">
        <f t="shared" si="0"/>
        <v>92.15</v>
      </c>
      <c r="B6" s="14">
        <v>13.15</v>
      </c>
      <c r="C6" s="15" t="s">
        <v>161</v>
      </c>
      <c r="D6" s="15"/>
      <c r="E6" s="15"/>
    </row>
    <row r="7" spans="1:5">
      <c r="A7" s="14">
        <f t="shared" si="0"/>
        <v>94</v>
      </c>
      <c r="B7" s="14">
        <v>15</v>
      </c>
      <c r="C7" s="15" t="s">
        <v>161</v>
      </c>
      <c r="D7" s="15"/>
      <c r="E7" s="15"/>
    </row>
    <row r="8" spans="1:5">
      <c r="A8" s="14">
        <f t="shared" si="0"/>
        <v>96</v>
      </c>
      <c r="B8" s="14">
        <v>17</v>
      </c>
      <c r="C8" s="15" t="s">
        <v>163</v>
      </c>
      <c r="D8" s="15"/>
      <c r="E8" s="15"/>
    </row>
    <row r="9" spans="1:5">
      <c r="A9" s="14">
        <f t="shared" si="0"/>
        <v>100</v>
      </c>
      <c r="B9" s="14">
        <v>21</v>
      </c>
      <c r="C9" s="15" t="s">
        <v>26</v>
      </c>
      <c r="D9" s="15" t="s">
        <v>141</v>
      </c>
      <c r="E9" s="15"/>
    </row>
    <row r="10" spans="1:5">
      <c r="A10" s="14">
        <f t="shared" si="0"/>
        <v>103.8</v>
      </c>
      <c r="B10" s="14">
        <v>24.8</v>
      </c>
      <c r="C10" s="15" t="s">
        <v>27</v>
      </c>
      <c r="D10" s="15" t="s">
        <v>28</v>
      </c>
      <c r="E10" s="15"/>
    </row>
    <row r="11" spans="1:5">
      <c r="A11" s="14"/>
      <c r="B11" s="14"/>
      <c r="C11" s="15" t="s">
        <v>148</v>
      </c>
      <c r="D11" s="15"/>
      <c r="E11" s="15"/>
    </row>
    <row r="12" spans="1:5">
      <c r="A12" s="14">
        <f t="shared" si="0"/>
        <v>114</v>
      </c>
      <c r="B12" s="14">
        <v>35</v>
      </c>
      <c r="C12" s="15" t="s">
        <v>29</v>
      </c>
      <c r="D12" s="15" t="s">
        <v>30</v>
      </c>
      <c r="E12" s="15"/>
    </row>
    <row r="13" spans="1:5">
      <c r="A13" s="14">
        <f t="shared" si="0"/>
        <v>114.9</v>
      </c>
      <c r="B13" s="14">
        <v>35.9</v>
      </c>
      <c r="C13" s="15" t="s">
        <v>147</v>
      </c>
      <c r="D13" s="15" t="s">
        <v>30</v>
      </c>
      <c r="E13" s="15"/>
    </row>
    <row r="14" spans="1:5">
      <c r="A14" s="14">
        <f t="shared" si="0"/>
        <v>119.9</v>
      </c>
      <c r="B14" s="14">
        <v>40.9</v>
      </c>
      <c r="C14" s="15" t="s">
        <v>77</v>
      </c>
      <c r="D14" s="15" t="s">
        <v>149</v>
      </c>
      <c r="E14" s="15"/>
    </row>
    <row r="15" spans="1:5">
      <c r="A15" s="14">
        <f t="shared" si="0"/>
        <v>121.2</v>
      </c>
      <c r="B15" s="14">
        <v>42.2</v>
      </c>
      <c r="C15" s="15" t="s">
        <v>205</v>
      </c>
      <c r="D15" s="15" t="s">
        <v>30</v>
      </c>
      <c r="E15" s="15"/>
    </row>
    <row r="16" spans="1:5">
      <c r="A16" s="14">
        <f t="shared" si="0"/>
        <v>123.5</v>
      </c>
      <c r="B16" s="14">
        <v>44.5</v>
      </c>
      <c r="C16" s="15" t="s">
        <v>31</v>
      </c>
      <c r="D16" s="15" t="s">
        <v>150</v>
      </c>
      <c r="E16" s="15"/>
    </row>
    <row r="17" spans="1:5">
      <c r="A17" s="14">
        <f t="shared" si="0"/>
        <v>124.4</v>
      </c>
      <c r="B17" s="14">
        <v>45.4</v>
      </c>
      <c r="C17" s="15" t="s">
        <v>32</v>
      </c>
      <c r="D17" s="15" t="s">
        <v>151</v>
      </c>
      <c r="E17" s="15"/>
    </row>
    <row r="18" spans="1:5">
      <c r="A18" s="14">
        <f t="shared" si="0"/>
        <v>129.30000000000001</v>
      </c>
      <c r="B18" s="14">
        <v>50.3</v>
      </c>
      <c r="C18" s="15" t="s">
        <v>153</v>
      </c>
      <c r="D18" s="15" t="s">
        <v>152</v>
      </c>
      <c r="E18" s="15"/>
    </row>
    <row r="19" spans="1:5">
      <c r="A19" s="14"/>
      <c r="B19" s="14"/>
      <c r="C19" s="16" t="s">
        <v>33</v>
      </c>
      <c r="D19" s="15"/>
      <c r="E19" s="15"/>
    </row>
    <row r="20" spans="1:5">
      <c r="A20" s="14">
        <f t="shared" si="0"/>
        <v>137</v>
      </c>
      <c r="B20" s="14">
        <v>58</v>
      </c>
      <c r="C20" s="15" t="s">
        <v>34</v>
      </c>
      <c r="D20" s="15" t="s">
        <v>154</v>
      </c>
      <c r="E20" s="15"/>
    </row>
    <row r="21" spans="1:5">
      <c r="A21" s="14">
        <f t="shared" si="0"/>
        <v>140.4</v>
      </c>
      <c r="B21" s="14">
        <v>61.4</v>
      </c>
      <c r="C21" s="15" t="s">
        <v>35</v>
      </c>
      <c r="D21" s="15"/>
      <c r="E21" s="15"/>
    </row>
    <row r="22" spans="1:5">
      <c r="A22" s="14">
        <f t="shared" si="0"/>
        <v>141.15</v>
      </c>
      <c r="B22" s="14">
        <v>62.15</v>
      </c>
      <c r="C22" s="15" t="s">
        <v>306</v>
      </c>
      <c r="D22" s="15" t="s">
        <v>36</v>
      </c>
      <c r="E22" s="15"/>
    </row>
    <row r="23" spans="1:5">
      <c r="A23" s="14"/>
      <c r="B23" s="14"/>
      <c r="C23" s="16" t="s">
        <v>155</v>
      </c>
      <c r="D23" s="15"/>
      <c r="E23" s="15"/>
    </row>
    <row r="24" spans="1:5">
      <c r="A24" s="14">
        <f t="shared" si="0"/>
        <v>146.9</v>
      </c>
      <c r="B24" s="14">
        <v>67.900000000000006</v>
      </c>
      <c r="C24" s="15" t="s">
        <v>198</v>
      </c>
      <c r="D24" s="15" t="s">
        <v>164</v>
      </c>
      <c r="E24" s="15"/>
    </row>
    <row r="25" spans="1:5">
      <c r="A25" s="14">
        <f t="shared" si="0"/>
        <v>151.5</v>
      </c>
      <c r="B25" s="14">
        <v>72.5</v>
      </c>
      <c r="C25" s="15" t="s">
        <v>263</v>
      </c>
      <c r="D25" s="15"/>
      <c r="E25" s="15"/>
    </row>
    <row r="26" spans="1:5">
      <c r="A26" s="14">
        <f t="shared" si="0"/>
        <v>165</v>
      </c>
      <c r="B26" s="14">
        <v>86</v>
      </c>
      <c r="C26" s="15" t="s">
        <v>250</v>
      </c>
      <c r="D26" s="15" t="s">
        <v>156</v>
      </c>
      <c r="E26" s="15"/>
    </row>
    <row r="27" spans="1:5">
      <c r="A27" s="14"/>
      <c r="B27" s="14"/>
      <c r="C27" s="16" t="s">
        <v>38</v>
      </c>
      <c r="D27" s="15"/>
      <c r="E27" s="15"/>
    </row>
    <row r="28" spans="1:5">
      <c r="A28" s="14">
        <f t="shared" si="0"/>
        <v>176.15</v>
      </c>
      <c r="B28" s="14">
        <v>97.15</v>
      </c>
      <c r="C28" s="15" t="s">
        <v>39</v>
      </c>
      <c r="D28" s="15" t="s">
        <v>157</v>
      </c>
      <c r="E28" s="15"/>
    </row>
    <row r="29" spans="1:5">
      <c r="A29" s="14">
        <f t="shared" si="0"/>
        <v>182.3</v>
      </c>
      <c r="B29" s="14">
        <v>103.3</v>
      </c>
      <c r="C29" s="15" t="s">
        <v>264</v>
      </c>
      <c r="D29" s="15"/>
      <c r="E29" s="15"/>
    </row>
    <row r="30" spans="1:5">
      <c r="A30" s="14">
        <f t="shared" si="0"/>
        <v>182.5</v>
      </c>
      <c r="B30" s="14">
        <v>103.5</v>
      </c>
      <c r="C30" s="15" t="s">
        <v>251</v>
      </c>
      <c r="D30" s="15"/>
      <c r="E30" s="15"/>
    </row>
    <row r="31" spans="1:5">
      <c r="A31" s="14">
        <f t="shared" si="0"/>
        <v>184.7</v>
      </c>
      <c r="B31" s="14">
        <v>105.7</v>
      </c>
      <c r="C31" s="15" t="s">
        <v>40</v>
      </c>
      <c r="D31" s="15" t="s">
        <v>158</v>
      </c>
      <c r="E31" s="13" t="s">
        <v>91</v>
      </c>
    </row>
    <row r="32" spans="1:5">
      <c r="A32" s="14">
        <f t="shared" si="0"/>
        <v>185.3</v>
      </c>
      <c r="B32" s="14">
        <v>106.3</v>
      </c>
      <c r="C32" s="15" t="s">
        <v>165</v>
      </c>
      <c r="D32" s="15" t="s">
        <v>69</v>
      </c>
      <c r="E32" s="13" t="s">
        <v>91</v>
      </c>
    </row>
    <row r="33" spans="1:5">
      <c r="A33" s="14">
        <f t="shared" si="0"/>
        <v>185.4</v>
      </c>
      <c r="B33" s="14">
        <v>106.4</v>
      </c>
      <c r="C33" s="15" t="s">
        <v>265</v>
      </c>
      <c r="D33" s="15" t="s">
        <v>159</v>
      </c>
      <c r="E33" s="13" t="s">
        <v>91</v>
      </c>
    </row>
    <row r="34" spans="1:5">
      <c r="A34" s="15"/>
      <c r="B34" s="14"/>
      <c r="C34" s="16" t="s">
        <v>272</v>
      </c>
      <c r="D34" s="15"/>
      <c r="E34" s="13" t="s">
        <v>91</v>
      </c>
    </row>
    <row r="35" spans="1:5">
      <c r="C35" t="s">
        <v>166</v>
      </c>
    </row>
    <row r="36" spans="1:5">
      <c r="C36" t="s">
        <v>167</v>
      </c>
    </row>
    <row r="37" spans="1:5">
      <c r="C37" t="s">
        <v>169</v>
      </c>
    </row>
    <row r="38" spans="1:5">
      <c r="C38" t="s">
        <v>168</v>
      </c>
    </row>
    <row r="39" spans="1:5">
      <c r="C39" s="9" t="s">
        <v>129</v>
      </c>
    </row>
  </sheetData>
  <phoneticPr fontId="4" type="noConversion"/>
  <pageMargins left="0.75" right="0.75" top="1" bottom="1" header="0.5" footer="0.5"/>
  <pageSetup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0"/>
  <sheetViews>
    <sheetView tabSelected="1" workbookViewId="0">
      <selection activeCell="C15" sqref="C15"/>
    </sheetView>
  </sheetViews>
  <sheetFormatPr baseColWidth="10" defaultRowHeight="15" x14ac:dyDescent="0"/>
  <cols>
    <col min="1" max="1" width="10.83203125" style="1"/>
    <col min="2" max="2" width="9.83203125" style="2" customWidth="1"/>
    <col min="3" max="3" width="49.83203125" style="1" customWidth="1"/>
    <col min="4" max="4" width="9.83203125" style="1" customWidth="1"/>
    <col min="5" max="5" width="11.33203125" style="1" customWidth="1"/>
    <col min="6" max="16384" width="10.83203125" style="1"/>
  </cols>
  <sheetData>
    <row r="1" spans="1:5">
      <c r="C1" s="34" t="s">
        <v>301</v>
      </c>
    </row>
    <row r="2" spans="1:5">
      <c r="A2" s="13" t="s">
        <v>0</v>
      </c>
      <c r="B2" s="14" t="s">
        <v>14</v>
      </c>
      <c r="C2" s="13" t="s">
        <v>1</v>
      </c>
      <c r="D2" s="13" t="s">
        <v>2</v>
      </c>
      <c r="E2" s="13" t="s">
        <v>3</v>
      </c>
    </row>
    <row r="3" spans="1:5">
      <c r="A3" s="14">
        <f>B3+185.4</f>
        <v>185.5</v>
      </c>
      <c r="B3" s="14">
        <v>0.1</v>
      </c>
      <c r="C3" s="13" t="s">
        <v>171</v>
      </c>
      <c r="D3" s="13" t="s">
        <v>172</v>
      </c>
      <c r="E3" s="13" t="s">
        <v>42</v>
      </c>
    </row>
    <row r="4" spans="1:5">
      <c r="A4" s="14">
        <f t="shared" ref="A4:A22" si="0">B4+185.4</f>
        <v>185.65</v>
      </c>
      <c r="B4" s="14">
        <v>0.25</v>
      </c>
      <c r="C4" s="13" t="s">
        <v>170</v>
      </c>
      <c r="D4" s="13"/>
      <c r="E4" s="13" t="s">
        <v>91</v>
      </c>
    </row>
    <row r="5" spans="1:5">
      <c r="A5" s="14">
        <f t="shared" si="0"/>
        <v>185.75</v>
      </c>
      <c r="B5" s="14">
        <v>0.35</v>
      </c>
      <c r="C5" s="13" t="s">
        <v>43</v>
      </c>
      <c r="D5" s="13"/>
      <c r="E5" s="13" t="s">
        <v>91</v>
      </c>
    </row>
    <row r="6" spans="1:5">
      <c r="A6" s="14">
        <f t="shared" si="0"/>
        <v>187.4</v>
      </c>
      <c r="B6" s="14">
        <v>2</v>
      </c>
      <c r="C6" s="13" t="s">
        <v>44</v>
      </c>
      <c r="D6" s="13" t="s">
        <v>173</v>
      </c>
      <c r="E6" s="13" t="s">
        <v>91</v>
      </c>
    </row>
    <row r="7" spans="1:5">
      <c r="A7" s="14">
        <f t="shared" si="0"/>
        <v>188.6</v>
      </c>
      <c r="B7" s="14">
        <v>3.2</v>
      </c>
      <c r="C7" s="13" t="s">
        <v>274</v>
      </c>
      <c r="D7" s="13" t="s">
        <v>45</v>
      </c>
      <c r="E7" s="13"/>
    </row>
    <row r="8" spans="1:5">
      <c r="A8" s="14">
        <f t="shared" si="0"/>
        <v>191</v>
      </c>
      <c r="B8" s="14">
        <v>5.6</v>
      </c>
      <c r="C8" s="13" t="s">
        <v>46</v>
      </c>
      <c r="D8" s="13" t="s">
        <v>174</v>
      </c>
      <c r="E8" s="13"/>
    </row>
    <row r="9" spans="1:5">
      <c r="A9" s="14">
        <f t="shared" si="0"/>
        <v>192.4</v>
      </c>
      <c r="B9" s="14">
        <v>7</v>
      </c>
      <c r="C9" s="13" t="s">
        <v>47</v>
      </c>
      <c r="D9" s="13" t="s">
        <v>48</v>
      </c>
      <c r="E9" s="13"/>
    </row>
    <row r="10" spans="1:5">
      <c r="A10" s="14">
        <f t="shared" si="0"/>
        <v>197.5</v>
      </c>
      <c r="B10" s="14">
        <v>12.1</v>
      </c>
      <c r="C10" s="13" t="s">
        <v>188</v>
      </c>
      <c r="D10" s="13" t="s">
        <v>154</v>
      </c>
      <c r="E10" s="13"/>
    </row>
    <row r="11" spans="1:5">
      <c r="A11" s="14">
        <f t="shared" si="0"/>
        <v>209.70000000000002</v>
      </c>
      <c r="B11" s="14">
        <v>24.3</v>
      </c>
      <c r="C11" s="13" t="s">
        <v>49</v>
      </c>
      <c r="D11" s="13" t="s">
        <v>50</v>
      </c>
      <c r="E11" s="13"/>
    </row>
    <row r="12" spans="1:5">
      <c r="A12" s="14">
        <f t="shared" si="0"/>
        <v>218.4</v>
      </c>
      <c r="B12" s="14">
        <v>33</v>
      </c>
      <c r="C12" s="13" t="s">
        <v>51</v>
      </c>
      <c r="D12" s="13" t="s">
        <v>175</v>
      </c>
      <c r="E12" s="13"/>
    </row>
    <row r="13" spans="1:5">
      <c r="A13" s="14"/>
      <c r="B13" s="14"/>
      <c r="C13" s="20" t="s">
        <v>52</v>
      </c>
      <c r="D13" s="13"/>
      <c r="E13" s="13"/>
    </row>
    <row r="14" spans="1:5">
      <c r="A14" s="14">
        <f t="shared" si="0"/>
        <v>223.10000000000002</v>
      </c>
      <c r="B14" s="14">
        <v>37.700000000000003</v>
      </c>
      <c r="C14" s="13" t="s">
        <v>266</v>
      </c>
      <c r="D14" s="13" t="s">
        <v>181</v>
      </c>
      <c r="E14" s="13"/>
    </row>
    <row r="15" spans="1:5">
      <c r="A15" s="14">
        <f t="shared" si="0"/>
        <v>240.5</v>
      </c>
      <c r="B15" s="14">
        <v>55.1</v>
      </c>
      <c r="C15" s="13" t="s">
        <v>53</v>
      </c>
      <c r="D15" s="13" t="s">
        <v>12</v>
      </c>
      <c r="E15" s="13"/>
    </row>
    <row r="16" spans="1:5">
      <c r="A16" s="14">
        <f t="shared" si="0"/>
        <v>252.10000000000002</v>
      </c>
      <c r="B16" s="14">
        <v>66.7</v>
      </c>
      <c r="C16" s="13" t="s">
        <v>54</v>
      </c>
      <c r="D16" s="13" t="s">
        <v>12</v>
      </c>
      <c r="E16" s="13"/>
    </row>
    <row r="17" spans="1:5">
      <c r="A17" s="14">
        <f t="shared" si="0"/>
        <v>254.8</v>
      </c>
      <c r="B17" s="14">
        <v>69.400000000000006</v>
      </c>
      <c r="C17" s="13" t="s">
        <v>55</v>
      </c>
      <c r="D17" s="13" t="s">
        <v>56</v>
      </c>
      <c r="E17" s="13" t="s">
        <v>91</v>
      </c>
    </row>
    <row r="18" spans="1:5">
      <c r="A18" s="14">
        <f t="shared" si="0"/>
        <v>255.2</v>
      </c>
      <c r="B18" s="14">
        <v>69.8</v>
      </c>
      <c r="C18" s="13" t="s">
        <v>57</v>
      </c>
      <c r="D18" s="13"/>
      <c r="E18" s="13" t="s">
        <v>91</v>
      </c>
    </row>
    <row r="19" spans="1:5">
      <c r="A19" s="14">
        <f t="shared" si="0"/>
        <v>255.3</v>
      </c>
      <c r="B19" s="14">
        <v>69.900000000000006</v>
      </c>
      <c r="C19" s="13" t="s">
        <v>182</v>
      </c>
      <c r="D19" s="13"/>
      <c r="E19" s="13" t="s">
        <v>91</v>
      </c>
    </row>
    <row r="20" spans="1:5">
      <c r="A20" s="14">
        <f t="shared" si="0"/>
        <v>255.4</v>
      </c>
      <c r="B20" s="14">
        <v>70</v>
      </c>
      <c r="C20" s="13" t="s">
        <v>58</v>
      </c>
      <c r="D20" s="13"/>
      <c r="E20" s="13" t="s">
        <v>91</v>
      </c>
    </row>
    <row r="21" spans="1:5">
      <c r="A21" s="14"/>
      <c r="B21" s="14" t="s">
        <v>101</v>
      </c>
      <c r="C21" s="13"/>
      <c r="D21" s="13"/>
      <c r="E21" s="13"/>
    </row>
    <row r="22" spans="1:5">
      <c r="A22" s="14">
        <f t="shared" si="0"/>
        <v>255.55</v>
      </c>
      <c r="B22" s="14">
        <v>70.150000000000006</v>
      </c>
      <c r="C22" s="13" t="s">
        <v>180</v>
      </c>
      <c r="D22" s="13" t="s">
        <v>176</v>
      </c>
      <c r="E22" s="13"/>
    </row>
    <row r="23" spans="1:5">
      <c r="A23" s="21"/>
      <c r="B23" s="22"/>
      <c r="C23" s="21" t="s">
        <v>178</v>
      </c>
      <c r="D23" s="21"/>
      <c r="E23" s="21"/>
    </row>
    <row r="24" spans="1:5">
      <c r="A24" s="21"/>
      <c r="B24" s="22"/>
      <c r="C24" s="23" t="s">
        <v>179</v>
      </c>
      <c r="D24" s="21"/>
      <c r="E24" s="21"/>
    </row>
    <row r="25" spans="1:5">
      <c r="A25" s="21"/>
      <c r="B25" s="22"/>
      <c r="C25" s="23" t="s">
        <v>177</v>
      </c>
      <c r="D25" s="21"/>
      <c r="E25" s="21"/>
    </row>
    <row r="26" spans="1:5">
      <c r="A26" s="21"/>
      <c r="B26" s="22"/>
      <c r="C26" s="23" t="s">
        <v>267</v>
      </c>
      <c r="D26" s="21"/>
      <c r="E26" s="21"/>
    </row>
    <row r="27" spans="1:5">
      <c r="A27" s="21"/>
      <c r="B27" s="22"/>
      <c r="C27" t="s">
        <v>184</v>
      </c>
      <c r="D27" s="21"/>
      <c r="E27" s="21"/>
    </row>
    <row r="28" spans="1:5">
      <c r="A28" s="21"/>
      <c r="B28" s="22"/>
      <c r="C28" s="21" t="s">
        <v>59</v>
      </c>
      <c r="D28" s="21"/>
      <c r="E28" s="21"/>
    </row>
    <row r="29" spans="1:5">
      <c r="A29" s="21"/>
      <c r="B29" s="22"/>
      <c r="C29" s="21" t="s">
        <v>60</v>
      </c>
      <c r="D29" s="21"/>
      <c r="E29" s="21"/>
    </row>
    <row r="30" spans="1:5">
      <c r="A30" s="23"/>
      <c r="B30" s="24"/>
      <c r="C30" s="9" t="s">
        <v>129</v>
      </c>
      <c r="D30" s="23"/>
      <c r="E30" s="23"/>
    </row>
  </sheetData>
  <phoneticPr fontId="4" type="noConversion"/>
  <pageMargins left="0.75" right="0.75" top="1" bottom="1" header="0.5" footer="0.5"/>
  <pageSetup scale="8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1"/>
  <sheetViews>
    <sheetView workbookViewId="0">
      <selection activeCell="B13" sqref="B13"/>
    </sheetView>
  </sheetViews>
  <sheetFormatPr baseColWidth="10" defaultRowHeight="15" x14ac:dyDescent="0"/>
  <cols>
    <col min="1" max="1" width="10.83203125" style="1"/>
    <col min="2" max="2" width="10.83203125" style="2"/>
    <col min="3" max="3" width="47.83203125" style="1" customWidth="1"/>
    <col min="4" max="4" width="9.33203125" style="1" customWidth="1"/>
    <col min="5" max="5" width="11.5" style="1" customWidth="1"/>
    <col min="6" max="16384" width="10.83203125" style="1"/>
  </cols>
  <sheetData>
    <row r="1" spans="1:5">
      <c r="C1" s="34" t="s">
        <v>302</v>
      </c>
    </row>
    <row r="2" spans="1:5">
      <c r="A2" s="3" t="s">
        <v>0</v>
      </c>
      <c r="B2" s="25" t="s">
        <v>14</v>
      </c>
      <c r="C2" s="3" t="s">
        <v>1</v>
      </c>
      <c r="D2" s="3" t="s">
        <v>2</v>
      </c>
      <c r="E2" s="3" t="s">
        <v>3</v>
      </c>
    </row>
    <row r="3" spans="1:5">
      <c r="A3" s="14">
        <f>B3+255.55</f>
        <v>255.55</v>
      </c>
      <c r="B3" s="14">
        <v>0</v>
      </c>
      <c r="C3" s="13" t="s">
        <v>61</v>
      </c>
      <c r="D3" s="13" t="s">
        <v>56</v>
      </c>
      <c r="E3" s="13" t="s">
        <v>91</v>
      </c>
    </row>
    <row r="4" spans="1:5">
      <c r="A4" s="14">
        <f t="shared" ref="A4:A15" si="0">B4+255.55</f>
        <v>258.85000000000002</v>
      </c>
      <c r="B4" s="14">
        <v>3.3</v>
      </c>
      <c r="C4" s="13" t="s">
        <v>62</v>
      </c>
      <c r="D4" s="13"/>
      <c r="E4" s="13"/>
    </row>
    <row r="5" spans="1:5">
      <c r="A5" s="14">
        <f t="shared" si="0"/>
        <v>287.65000000000003</v>
      </c>
      <c r="B5" s="14">
        <v>32.1</v>
      </c>
      <c r="C5" s="13" t="s">
        <v>183</v>
      </c>
      <c r="D5" s="13" t="s">
        <v>181</v>
      </c>
      <c r="E5" s="13"/>
    </row>
    <row r="6" spans="1:5">
      <c r="A6" s="14">
        <f t="shared" si="0"/>
        <v>292.65000000000003</v>
      </c>
      <c r="B6" s="14">
        <v>37.1</v>
      </c>
      <c r="C6" s="13" t="s">
        <v>63</v>
      </c>
      <c r="D6" s="13" t="s">
        <v>175</v>
      </c>
      <c r="E6" s="13"/>
    </row>
    <row r="7" spans="1:5">
      <c r="A7" s="14">
        <f t="shared" si="0"/>
        <v>299.35000000000002</v>
      </c>
      <c r="B7" s="14">
        <v>43.8</v>
      </c>
      <c r="C7" s="13" t="s">
        <v>64</v>
      </c>
      <c r="D7" s="13" t="s">
        <v>65</v>
      </c>
      <c r="E7" s="13"/>
    </row>
    <row r="8" spans="1:5">
      <c r="A8" s="14">
        <f t="shared" si="0"/>
        <v>301.25</v>
      </c>
      <c r="B8" s="14">
        <v>45.7</v>
      </c>
      <c r="C8" s="13" t="s">
        <v>49</v>
      </c>
      <c r="D8" s="13" t="s">
        <v>50</v>
      </c>
      <c r="E8" s="13"/>
    </row>
    <row r="9" spans="1:5">
      <c r="A9" s="14">
        <f t="shared" si="0"/>
        <v>313.55</v>
      </c>
      <c r="B9" s="14">
        <v>58</v>
      </c>
      <c r="C9" s="13" t="s">
        <v>187</v>
      </c>
      <c r="D9" s="13" t="s">
        <v>154</v>
      </c>
      <c r="E9" s="13"/>
    </row>
    <row r="10" spans="1:5">
      <c r="A10" s="14">
        <f t="shared" si="0"/>
        <v>314.25</v>
      </c>
      <c r="B10" s="14">
        <v>58.7</v>
      </c>
      <c r="C10" s="13" t="s">
        <v>66</v>
      </c>
      <c r="D10" s="13"/>
      <c r="E10" s="13"/>
    </row>
    <row r="11" spans="1:5">
      <c r="A11" s="14">
        <f t="shared" si="0"/>
        <v>318.55</v>
      </c>
      <c r="B11" s="14">
        <v>63</v>
      </c>
      <c r="C11" s="13" t="s">
        <v>47</v>
      </c>
      <c r="D11" s="13" t="s">
        <v>48</v>
      </c>
      <c r="E11" s="13"/>
    </row>
    <row r="12" spans="1:5">
      <c r="A12" s="14">
        <f t="shared" si="0"/>
        <v>322.35000000000002</v>
      </c>
      <c r="B12" s="14">
        <v>66.8</v>
      </c>
      <c r="C12" s="13" t="s">
        <v>67</v>
      </c>
      <c r="D12" s="13" t="s">
        <v>45</v>
      </c>
      <c r="E12" s="13" t="s">
        <v>91</v>
      </c>
    </row>
    <row r="13" spans="1:5">
      <c r="A13" s="14"/>
      <c r="B13" s="14"/>
      <c r="C13" s="20" t="s">
        <v>68</v>
      </c>
      <c r="D13" s="13"/>
      <c r="E13" s="13" t="s">
        <v>91</v>
      </c>
    </row>
    <row r="14" spans="1:5">
      <c r="A14" s="14">
        <f t="shared" si="0"/>
        <v>324.75</v>
      </c>
      <c r="B14" s="14">
        <v>69.2</v>
      </c>
      <c r="C14" s="13" t="s">
        <v>42</v>
      </c>
      <c r="D14" s="13" t="s">
        <v>69</v>
      </c>
      <c r="E14" s="13" t="s">
        <v>91</v>
      </c>
    </row>
    <row r="15" spans="1:5">
      <c r="A15" s="14">
        <f t="shared" si="0"/>
        <v>325.64999999999998</v>
      </c>
      <c r="B15" s="14">
        <v>70.099999999999994</v>
      </c>
      <c r="C15" s="13" t="s">
        <v>186</v>
      </c>
      <c r="D15" s="13"/>
      <c r="E15" s="13" t="s">
        <v>91</v>
      </c>
    </row>
    <row r="16" spans="1:5">
      <c r="A16" s="21"/>
      <c r="B16" s="22"/>
      <c r="C16" s="26" t="s">
        <v>275</v>
      </c>
      <c r="D16" s="21"/>
      <c r="E16" s="21"/>
    </row>
    <row r="17" spans="3:3">
      <c r="C17" t="s">
        <v>166</v>
      </c>
    </row>
    <row r="18" spans="3:3">
      <c r="C18" t="s">
        <v>167</v>
      </c>
    </row>
    <row r="19" spans="3:3">
      <c r="C19" t="s">
        <v>169</v>
      </c>
    </row>
    <row r="20" spans="3:3">
      <c r="C20" t="s">
        <v>185</v>
      </c>
    </row>
    <row r="21" spans="3:3">
      <c r="C21" s="9" t="s">
        <v>129</v>
      </c>
    </row>
  </sheetData>
  <phoneticPr fontId="4" type="noConversion"/>
  <pageMargins left="0.75" right="0.75" top="1" bottom="1" header="0.5" footer="0.5"/>
  <pageSetup scale="8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9"/>
  <sheetViews>
    <sheetView workbookViewId="0">
      <selection activeCell="A11" sqref="A11"/>
    </sheetView>
  </sheetViews>
  <sheetFormatPr baseColWidth="10" defaultRowHeight="15" x14ac:dyDescent="0"/>
  <cols>
    <col min="1" max="1" width="10.83203125" style="1"/>
    <col min="2" max="2" width="10.83203125" style="2"/>
    <col min="3" max="3" width="57.83203125" style="1" customWidth="1"/>
    <col min="4" max="4" width="10.83203125" style="1"/>
    <col min="5" max="5" width="13.6640625" style="1" customWidth="1"/>
    <col min="6" max="16384" width="10.83203125" style="1"/>
  </cols>
  <sheetData>
    <row r="1" spans="1:5">
      <c r="C1" s="34" t="s">
        <v>303</v>
      </c>
    </row>
    <row r="2" spans="1:5">
      <c r="A2" s="3" t="s">
        <v>0</v>
      </c>
      <c r="B2" s="25" t="s">
        <v>14</v>
      </c>
      <c r="C2" s="3" t="s">
        <v>1</v>
      </c>
      <c r="D2" s="3" t="s">
        <v>2</v>
      </c>
      <c r="E2" s="3" t="s">
        <v>3</v>
      </c>
    </row>
    <row r="3" spans="1:5">
      <c r="A3" s="14">
        <f>B3+325.65</f>
        <v>325.64999999999998</v>
      </c>
      <c r="B3" s="14">
        <v>0</v>
      </c>
      <c r="C3" s="13" t="s">
        <v>71</v>
      </c>
      <c r="D3" s="13" t="s">
        <v>72</v>
      </c>
      <c r="E3" s="3" t="s">
        <v>91</v>
      </c>
    </row>
    <row r="4" spans="1:5">
      <c r="A4" s="14">
        <f t="shared" ref="A4:A34" si="0">B4+325.65</f>
        <v>327.2</v>
      </c>
      <c r="B4" s="14">
        <v>1.55</v>
      </c>
      <c r="C4" s="13" t="s">
        <v>73</v>
      </c>
      <c r="D4" s="13" t="s">
        <v>158</v>
      </c>
      <c r="E4" s="3" t="s">
        <v>91</v>
      </c>
    </row>
    <row r="5" spans="1:5">
      <c r="A5" s="14"/>
      <c r="B5" s="14"/>
      <c r="C5" s="20" t="s">
        <v>193</v>
      </c>
      <c r="D5" s="13"/>
      <c r="E5" s="3" t="s">
        <v>91</v>
      </c>
    </row>
    <row r="6" spans="1:5">
      <c r="A6" s="14">
        <f t="shared" si="0"/>
        <v>328.5</v>
      </c>
      <c r="B6" s="14">
        <v>2.85</v>
      </c>
      <c r="C6" s="13" t="s">
        <v>191</v>
      </c>
      <c r="D6" s="13" t="s">
        <v>192</v>
      </c>
      <c r="E6" s="13"/>
    </row>
    <row r="7" spans="1:5">
      <c r="A7" s="14"/>
      <c r="B7" s="14"/>
      <c r="C7" s="20" t="s">
        <v>252</v>
      </c>
      <c r="D7" s="13"/>
      <c r="E7" s="13"/>
    </row>
    <row r="8" spans="1:5">
      <c r="A8" s="14">
        <f t="shared" si="0"/>
        <v>346.15</v>
      </c>
      <c r="B8" s="14">
        <v>20.5</v>
      </c>
      <c r="C8" s="13" t="s">
        <v>249</v>
      </c>
      <c r="D8" s="13" t="s">
        <v>37</v>
      </c>
      <c r="E8" s="13" t="s">
        <v>194</v>
      </c>
    </row>
    <row r="9" spans="1:5">
      <c r="A9" s="14">
        <f t="shared" si="0"/>
        <v>364.04999999999995</v>
      </c>
      <c r="B9" s="13">
        <v>38.4</v>
      </c>
      <c r="C9" s="1" t="s">
        <v>202</v>
      </c>
      <c r="D9" s="13" t="s">
        <v>203</v>
      </c>
      <c r="E9" s="13"/>
    </row>
    <row r="10" spans="1:5">
      <c r="A10" s="14"/>
      <c r="B10" s="13"/>
      <c r="C10" s="20" t="s">
        <v>252</v>
      </c>
      <c r="D10" s="13"/>
      <c r="E10" s="13"/>
    </row>
    <row r="11" spans="1:5">
      <c r="A11" s="14">
        <f t="shared" si="0"/>
        <v>370.04999999999995</v>
      </c>
      <c r="B11" s="14">
        <v>44.4</v>
      </c>
      <c r="C11" s="13" t="s">
        <v>308</v>
      </c>
      <c r="D11" s="13" t="s">
        <v>36</v>
      </c>
      <c r="E11" s="13"/>
    </row>
    <row r="12" spans="1:5">
      <c r="A12" s="14">
        <f t="shared" si="0"/>
        <v>381.65</v>
      </c>
      <c r="B12" s="14">
        <v>56</v>
      </c>
      <c r="C12" s="13" t="s">
        <v>204</v>
      </c>
      <c r="D12" s="13" t="s">
        <v>195</v>
      </c>
      <c r="E12" s="13"/>
    </row>
    <row r="13" spans="1:5">
      <c r="A13" s="14">
        <f t="shared" si="0"/>
        <v>384.65</v>
      </c>
      <c r="B13" s="14">
        <v>59</v>
      </c>
      <c r="C13" s="13" t="s">
        <v>268</v>
      </c>
      <c r="D13" s="13"/>
      <c r="E13" s="13"/>
    </row>
    <row r="14" spans="1:5">
      <c r="A14" s="14">
        <f t="shared" si="0"/>
        <v>386.65</v>
      </c>
      <c r="B14" s="14">
        <v>61</v>
      </c>
      <c r="C14" s="13" t="s">
        <v>74</v>
      </c>
      <c r="D14" s="13" t="s">
        <v>196</v>
      </c>
      <c r="E14" s="13"/>
    </row>
    <row r="15" spans="1:5">
      <c r="A15" s="14">
        <f t="shared" si="0"/>
        <v>387.65</v>
      </c>
      <c r="B15" s="14">
        <v>62</v>
      </c>
      <c r="C15" s="13" t="s">
        <v>75</v>
      </c>
      <c r="D15" s="13"/>
      <c r="E15" s="13"/>
    </row>
    <row r="16" spans="1:5">
      <c r="A16" s="14">
        <f t="shared" si="0"/>
        <v>389.84999999999997</v>
      </c>
      <c r="B16" s="14">
        <v>64.2</v>
      </c>
      <c r="C16" s="13" t="s">
        <v>206</v>
      </c>
      <c r="D16" s="13"/>
      <c r="E16" s="13"/>
    </row>
    <row r="17" spans="1:5">
      <c r="A17" s="14">
        <f t="shared" si="0"/>
        <v>391.25</v>
      </c>
      <c r="B17" s="14">
        <v>65.599999999999994</v>
      </c>
      <c r="C17" s="13" t="s">
        <v>76</v>
      </c>
      <c r="D17" s="13" t="s">
        <v>149</v>
      </c>
      <c r="E17" s="13"/>
    </row>
    <row r="18" spans="1:5">
      <c r="A18" s="14">
        <f t="shared" si="0"/>
        <v>396.25</v>
      </c>
      <c r="B18" s="14">
        <v>70.599999999999994</v>
      </c>
      <c r="C18" s="13" t="s">
        <v>253</v>
      </c>
      <c r="D18" s="13" t="s">
        <v>30</v>
      </c>
      <c r="E18" s="13"/>
    </row>
    <row r="19" spans="1:5">
      <c r="A19" s="14"/>
      <c r="B19" s="14"/>
      <c r="C19" s="16" t="s">
        <v>162</v>
      </c>
      <c r="D19" s="13"/>
      <c r="E19" s="13"/>
    </row>
    <row r="20" spans="1:5">
      <c r="A20" s="14">
        <f t="shared" si="0"/>
        <v>397.15</v>
      </c>
      <c r="B20" s="14">
        <v>71.5</v>
      </c>
      <c r="C20" s="13" t="s">
        <v>78</v>
      </c>
      <c r="D20" s="13"/>
      <c r="E20" s="13"/>
    </row>
    <row r="21" spans="1:5">
      <c r="A21" s="14">
        <f t="shared" si="0"/>
        <v>401.65</v>
      </c>
      <c r="B21" s="14">
        <v>76</v>
      </c>
      <c r="C21" s="13" t="s">
        <v>207</v>
      </c>
      <c r="D21" s="13" t="s">
        <v>141</v>
      </c>
      <c r="E21" s="13"/>
    </row>
    <row r="22" spans="1:5">
      <c r="A22" s="14">
        <f t="shared" si="0"/>
        <v>407.34999999999997</v>
      </c>
      <c r="B22" s="14">
        <v>81.7</v>
      </c>
      <c r="C22" s="13" t="s">
        <v>27</v>
      </c>
      <c r="D22" s="13" t="s">
        <v>28</v>
      </c>
      <c r="E22" s="13"/>
    </row>
    <row r="23" spans="1:5">
      <c r="A23" s="14">
        <f t="shared" si="0"/>
        <v>1177.6500000000001</v>
      </c>
      <c r="B23" s="14">
        <v>852</v>
      </c>
      <c r="C23" s="13" t="s">
        <v>208</v>
      </c>
      <c r="D23" s="13"/>
      <c r="E23" s="13"/>
    </row>
    <row r="24" spans="1:5">
      <c r="A24" s="14">
        <f t="shared" si="0"/>
        <v>422.65</v>
      </c>
      <c r="B24" s="14">
        <v>97</v>
      </c>
      <c r="C24" s="13" t="s">
        <v>209</v>
      </c>
      <c r="D24" s="13"/>
      <c r="E24" s="13"/>
    </row>
    <row r="25" spans="1:5">
      <c r="A25" s="14">
        <f t="shared" si="0"/>
        <v>425.65</v>
      </c>
      <c r="B25" s="14">
        <v>100</v>
      </c>
      <c r="C25" s="13" t="s">
        <v>140</v>
      </c>
      <c r="D25" s="13"/>
      <c r="E25" s="13"/>
    </row>
    <row r="26" spans="1:5">
      <c r="A26" s="14">
        <f t="shared" si="0"/>
        <v>432.15</v>
      </c>
      <c r="B26" s="14">
        <v>106.5</v>
      </c>
      <c r="C26" s="13" t="s">
        <v>189</v>
      </c>
      <c r="D26" s="13" t="s">
        <v>146</v>
      </c>
      <c r="E26" s="3" t="s">
        <v>91</v>
      </c>
    </row>
    <row r="27" spans="1:5">
      <c r="A27" s="14"/>
      <c r="B27" s="14"/>
      <c r="C27" s="20" t="s">
        <v>190</v>
      </c>
      <c r="D27" s="13"/>
      <c r="E27" s="3" t="s">
        <v>91</v>
      </c>
    </row>
    <row r="28" spans="1:5">
      <c r="A28" s="14">
        <f t="shared" si="0"/>
        <v>436.25</v>
      </c>
      <c r="B28" s="14">
        <v>110.6</v>
      </c>
      <c r="C28" s="13" t="s">
        <v>197</v>
      </c>
      <c r="D28" s="13" t="s">
        <v>79</v>
      </c>
      <c r="E28" s="3" t="s">
        <v>91</v>
      </c>
    </row>
    <row r="29" spans="1:5">
      <c r="A29" s="14">
        <f t="shared" si="0"/>
        <v>436.45</v>
      </c>
      <c r="B29" s="14">
        <v>110.8</v>
      </c>
      <c r="C29" s="13" t="s">
        <v>80</v>
      </c>
      <c r="D29" s="13"/>
      <c r="E29" s="3" t="s">
        <v>91</v>
      </c>
    </row>
    <row r="30" spans="1:5">
      <c r="A30" s="14">
        <f t="shared" si="0"/>
        <v>436.54999999999995</v>
      </c>
      <c r="B30" s="14">
        <v>110.9</v>
      </c>
      <c r="C30" s="13" t="s">
        <v>81</v>
      </c>
      <c r="D30" s="13"/>
      <c r="E30" s="3" t="s">
        <v>91</v>
      </c>
    </row>
    <row r="31" spans="1:5">
      <c r="A31" s="14">
        <f t="shared" si="0"/>
        <v>437.04999999999995</v>
      </c>
      <c r="B31" s="14">
        <v>111.4</v>
      </c>
      <c r="C31" s="13" t="s">
        <v>82</v>
      </c>
      <c r="D31" s="13"/>
      <c r="E31" s="3" t="s">
        <v>91</v>
      </c>
    </row>
    <row r="32" spans="1:5">
      <c r="A32" s="14">
        <f t="shared" si="0"/>
        <v>437.54999999999995</v>
      </c>
      <c r="B32" s="14">
        <v>111.9</v>
      </c>
      <c r="C32" s="13" t="s">
        <v>83</v>
      </c>
      <c r="D32" s="13"/>
      <c r="E32" s="3" t="s">
        <v>91</v>
      </c>
    </row>
    <row r="33" spans="1:5">
      <c r="A33" s="14">
        <f t="shared" si="0"/>
        <v>437.9</v>
      </c>
      <c r="B33" s="14">
        <v>112.25</v>
      </c>
      <c r="C33" s="13" t="s">
        <v>84</v>
      </c>
      <c r="D33" s="13"/>
      <c r="E33" s="3" t="s">
        <v>91</v>
      </c>
    </row>
    <row r="34" spans="1:5">
      <c r="A34" s="14">
        <f t="shared" si="0"/>
        <v>438.15</v>
      </c>
      <c r="B34" s="14">
        <v>112.5</v>
      </c>
      <c r="C34" s="13" t="s">
        <v>277</v>
      </c>
      <c r="D34" s="13" t="s">
        <v>210</v>
      </c>
      <c r="E34" s="3" t="s">
        <v>91</v>
      </c>
    </row>
    <row r="35" spans="1:5">
      <c r="A35" s="13"/>
      <c r="B35" s="14"/>
      <c r="C35" s="20" t="s">
        <v>276</v>
      </c>
      <c r="D35" s="13"/>
      <c r="E35" s="3" t="s">
        <v>91</v>
      </c>
    </row>
    <row r="36" spans="1:5">
      <c r="C36" s="1" t="s">
        <v>199</v>
      </c>
    </row>
    <row r="37" spans="1:5">
      <c r="C37" s="1" t="s">
        <v>200</v>
      </c>
    </row>
    <row r="38" spans="1:5">
      <c r="C38" t="s">
        <v>201</v>
      </c>
    </row>
    <row r="39" spans="1:5">
      <c r="C39" s="9" t="s">
        <v>129</v>
      </c>
    </row>
  </sheetData>
  <phoneticPr fontId="4" type="noConversion"/>
  <pageMargins left="0.75" right="0.75" top="1" bottom="1" header="0.5" footer="0.5"/>
  <pageSetup scale="8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7" sqref="A7"/>
    </sheetView>
  </sheetViews>
  <sheetFormatPr baseColWidth="10" defaultRowHeight="15" x14ac:dyDescent="0"/>
  <cols>
    <col min="1" max="1" width="10.83203125" style="1"/>
    <col min="2" max="2" width="10.83203125" style="2"/>
    <col min="3" max="3" width="58.33203125" style="1" customWidth="1"/>
    <col min="4" max="4" width="9.5" style="1" customWidth="1"/>
    <col min="5" max="5" width="13.1640625" style="1" customWidth="1"/>
    <col min="6" max="16384" width="10.83203125" style="1"/>
  </cols>
  <sheetData>
    <row r="1" spans="1:5">
      <c r="C1" s="34" t="s">
        <v>304</v>
      </c>
    </row>
    <row r="2" spans="1:5">
      <c r="A2" s="3" t="s">
        <v>0</v>
      </c>
      <c r="B2" s="25" t="s">
        <v>14</v>
      </c>
      <c r="C2" s="3" t="s">
        <v>1</v>
      </c>
      <c r="D2" s="3" t="s">
        <v>2</v>
      </c>
      <c r="E2" s="3" t="s">
        <v>3</v>
      </c>
    </row>
    <row r="3" spans="1:5">
      <c r="A3" s="14">
        <f>B3+438.15</f>
        <v>438.15</v>
      </c>
      <c r="B3" s="14">
        <v>0</v>
      </c>
      <c r="C3" s="13" t="s">
        <v>211</v>
      </c>
      <c r="D3" s="13" t="s">
        <v>210</v>
      </c>
      <c r="E3" s="13" t="s">
        <v>91</v>
      </c>
    </row>
    <row r="4" spans="1:5">
      <c r="A4" s="14">
        <f t="shared" ref="A4:A12" si="0">B4+438.15</f>
        <v>438.25</v>
      </c>
      <c r="B4" s="14">
        <v>0.1</v>
      </c>
      <c r="C4" s="13" t="s">
        <v>85</v>
      </c>
      <c r="D4" s="13"/>
      <c r="E4" s="13" t="s">
        <v>91</v>
      </c>
    </row>
    <row r="5" spans="1:5">
      <c r="A5" s="14">
        <f t="shared" si="0"/>
        <v>445.65</v>
      </c>
      <c r="B5" s="14">
        <v>7.5</v>
      </c>
      <c r="C5" s="13" t="s">
        <v>218</v>
      </c>
      <c r="D5" s="13"/>
      <c r="E5" s="13"/>
    </row>
    <row r="6" spans="1:5">
      <c r="A6" s="14">
        <f t="shared" si="0"/>
        <v>446.34999999999997</v>
      </c>
      <c r="B6" s="14">
        <v>8.1999999999999993</v>
      </c>
      <c r="C6" s="13" t="s">
        <v>217</v>
      </c>
      <c r="D6" s="13" t="s">
        <v>212</v>
      </c>
      <c r="E6" s="13" t="s">
        <v>219</v>
      </c>
    </row>
    <row r="7" spans="1:5">
      <c r="A7" s="14">
        <f t="shared" si="0"/>
        <v>457.54999999999995</v>
      </c>
      <c r="B7" s="14">
        <v>19.399999999999999</v>
      </c>
      <c r="C7" s="13" t="s">
        <v>307</v>
      </c>
      <c r="D7" s="13"/>
      <c r="E7" s="13"/>
    </row>
    <row r="8" spans="1:5">
      <c r="A8" s="14">
        <f t="shared" si="0"/>
        <v>462.04999999999995</v>
      </c>
      <c r="B8" s="14">
        <v>23.9</v>
      </c>
      <c r="C8" s="13" t="s">
        <v>269</v>
      </c>
      <c r="D8" s="13"/>
      <c r="E8" s="13"/>
    </row>
    <row r="9" spans="1:5">
      <c r="A9" s="14">
        <f t="shared" si="0"/>
        <v>462.84999999999997</v>
      </c>
      <c r="B9" s="14">
        <v>24.7</v>
      </c>
      <c r="C9" s="13" t="s">
        <v>18</v>
      </c>
      <c r="D9" s="13" t="s">
        <v>19</v>
      </c>
      <c r="E9" s="13" t="s">
        <v>91</v>
      </c>
    </row>
    <row r="10" spans="1:5">
      <c r="A10" s="14">
        <f t="shared" si="0"/>
        <v>463.45</v>
      </c>
      <c r="B10" s="14">
        <v>25.3</v>
      </c>
      <c r="C10" s="13" t="s">
        <v>86</v>
      </c>
      <c r="D10" s="13"/>
      <c r="E10" s="13" t="s">
        <v>91</v>
      </c>
    </row>
    <row r="11" spans="1:5">
      <c r="A11" s="14"/>
      <c r="B11" s="14"/>
      <c r="C11" s="20" t="s">
        <v>270</v>
      </c>
      <c r="D11" s="13"/>
      <c r="E11" s="13" t="s">
        <v>91</v>
      </c>
    </row>
    <row r="12" spans="1:5">
      <c r="A12" s="14">
        <f t="shared" si="0"/>
        <v>463.65</v>
      </c>
      <c r="B12" s="14">
        <v>25.5</v>
      </c>
      <c r="C12" s="13" t="s">
        <v>87</v>
      </c>
      <c r="D12" s="13"/>
      <c r="E12" s="13" t="s">
        <v>91</v>
      </c>
    </row>
    <row r="13" spans="1:5">
      <c r="A13" s="13"/>
      <c r="B13" s="14"/>
      <c r="C13" s="20" t="s">
        <v>278</v>
      </c>
      <c r="D13" s="13"/>
      <c r="E13" s="13" t="s">
        <v>91</v>
      </c>
    </row>
    <row r="14" spans="1:5">
      <c r="C14" s="1" t="s">
        <v>213</v>
      </c>
    </row>
    <row r="15" spans="1:5">
      <c r="C15" s="1" t="s">
        <v>214</v>
      </c>
    </row>
    <row r="16" spans="1:5">
      <c r="C16" s="1" t="s">
        <v>215</v>
      </c>
    </row>
    <row r="17" spans="3:3">
      <c r="C17" t="s">
        <v>216</v>
      </c>
    </row>
    <row r="18" spans="3:3">
      <c r="C18" s="9" t="s">
        <v>129</v>
      </c>
    </row>
  </sheetData>
  <phoneticPr fontId="4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workbookViewId="0">
      <selection activeCell="C26" sqref="C26"/>
    </sheetView>
  </sheetViews>
  <sheetFormatPr baseColWidth="10" defaultRowHeight="15" x14ac:dyDescent="0"/>
  <cols>
    <col min="1" max="1" width="10.83203125" style="1"/>
    <col min="2" max="2" width="10.83203125" style="2"/>
    <col min="3" max="3" width="55" customWidth="1"/>
    <col min="4" max="4" width="9.83203125" customWidth="1"/>
    <col min="5" max="5" width="13.1640625" customWidth="1"/>
  </cols>
  <sheetData>
    <row r="1" spans="1:5">
      <c r="C1" s="34" t="s">
        <v>305</v>
      </c>
    </row>
    <row r="2" spans="1:5" s="1" customFormat="1">
      <c r="A2" s="3" t="s">
        <v>0</v>
      </c>
      <c r="B2" s="25" t="s">
        <v>14</v>
      </c>
      <c r="C2" s="3" t="s">
        <v>1</v>
      </c>
      <c r="D2" s="3" t="s">
        <v>2</v>
      </c>
      <c r="E2" s="3" t="s">
        <v>3</v>
      </c>
    </row>
    <row r="3" spans="1:5">
      <c r="A3" s="14">
        <f>B3+463.65</f>
        <v>463.65</v>
      </c>
      <c r="B3" s="14">
        <v>0</v>
      </c>
      <c r="C3" s="15" t="s">
        <v>291</v>
      </c>
      <c r="D3" s="13" t="s">
        <v>19</v>
      </c>
      <c r="E3" s="13" t="s">
        <v>18</v>
      </c>
    </row>
    <row r="4" spans="1:5">
      <c r="A4" s="14">
        <f t="shared" ref="A4:A29" si="0">B4+463.65</f>
        <v>471.04999999999995</v>
      </c>
      <c r="B4" s="14">
        <v>7.4</v>
      </c>
      <c r="C4" s="15" t="s">
        <v>220</v>
      </c>
      <c r="D4" s="15" t="s">
        <v>221</v>
      </c>
      <c r="E4" s="15"/>
    </row>
    <row r="5" spans="1:5">
      <c r="A5" s="14">
        <f t="shared" si="0"/>
        <v>472.65</v>
      </c>
      <c r="B5" s="14">
        <v>9</v>
      </c>
      <c r="C5" s="15" t="s">
        <v>88</v>
      </c>
      <c r="D5" s="15"/>
      <c r="E5" s="15"/>
    </row>
    <row r="6" spans="1:5">
      <c r="A6" s="14">
        <f t="shared" si="0"/>
        <v>479.25</v>
      </c>
      <c r="B6" s="14">
        <v>15.6</v>
      </c>
      <c r="C6" s="15" t="s">
        <v>89</v>
      </c>
      <c r="D6" s="15"/>
      <c r="E6" s="15"/>
    </row>
    <row r="7" spans="1:5">
      <c r="A7" s="14">
        <f t="shared" si="0"/>
        <v>480.34999999999997</v>
      </c>
      <c r="B7" s="14">
        <v>16.7</v>
      </c>
      <c r="C7" s="15" t="s">
        <v>90</v>
      </c>
      <c r="D7" s="15"/>
      <c r="E7" s="15"/>
    </row>
    <row r="8" spans="1:5">
      <c r="A8" s="14">
        <f t="shared" si="0"/>
        <v>481.34999999999997</v>
      </c>
      <c r="B8" s="14">
        <v>17.7</v>
      </c>
      <c r="C8" s="15" t="s">
        <v>294</v>
      </c>
      <c r="D8" s="15"/>
      <c r="E8" s="15" t="s">
        <v>91</v>
      </c>
    </row>
    <row r="9" spans="1:5">
      <c r="A9" s="14">
        <f t="shared" si="0"/>
        <v>483</v>
      </c>
      <c r="B9" s="14">
        <v>19.350000000000001</v>
      </c>
      <c r="C9" s="15" t="s">
        <v>293</v>
      </c>
      <c r="D9" s="15"/>
      <c r="E9" s="15"/>
    </row>
    <row r="10" spans="1:5">
      <c r="A10" s="14">
        <f t="shared" si="0"/>
        <v>489.25</v>
      </c>
      <c r="B10" s="14">
        <v>25.6</v>
      </c>
      <c r="C10" s="15" t="s">
        <v>295</v>
      </c>
      <c r="D10" s="15"/>
      <c r="E10" s="15" t="s">
        <v>91</v>
      </c>
    </row>
    <row r="11" spans="1:5">
      <c r="A11" s="14">
        <f t="shared" si="0"/>
        <v>489.29999999999995</v>
      </c>
      <c r="B11" s="14">
        <v>25.65</v>
      </c>
      <c r="C11" s="15" t="s">
        <v>292</v>
      </c>
      <c r="D11" s="15" t="s">
        <v>222</v>
      </c>
      <c r="E11" s="15" t="s">
        <v>91</v>
      </c>
    </row>
    <row r="12" spans="1:5">
      <c r="A12" s="14">
        <f t="shared" si="0"/>
        <v>493.29999999999995</v>
      </c>
      <c r="B12" s="14">
        <v>29.65</v>
      </c>
      <c r="C12" s="15" t="s">
        <v>281</v>
      </c>
      <c r="D12" s="15" t="s">
        <v>10</v>
      </c>
      <c r="E12" s="15" t="s">
        <v>91</v>
      </c>
    </row>
    <row r="13" spans="1:5">
      <c r="A13" s="35" t="s">
        <v>296</v>
      </c>
      <c r="B13" s="14"/>
      <c r="C13" s="16" t="s">
        <v>297</v>
      </c>
      <c r="D13" s="15"/>
      <c r="E13" s="15"/>
    </row>
    <row r="14" spans="1:5">
      <c r="A14" s="14">
        <f t="shared" si="0"/>
        <v>494.65</v>
      </c>
      <c r="B14" s="14">
        <v>31</v>
      </c>
      <c r="C14" s="15" t="s">
        <v>92</v>
      </c>
      <c r="D14" s="15"/>
      <c r="E14" s="15"/>
    </row>
    <row r="15" spans="1:5">
      <c r="A15" s="14">
        <f t="shared" si="0"/>
        <v>496.25</v>
      </c>
      <c r="B15" s="14">
        <v>32.6</v>
      </c>
      <c r="C15" s="15" t="s">
        <v>93</v>
      </c>
      <c r="D15" s="15"/>
      <c r="E15" s="15"/>
    </row>
    <row r="16" spans="1:5">
      <c r="A16" s="14">
        <f t="shared" si="0"/>
        <v>501.15</v>
      </c>
      <c r="B16" s="14">
        <v>37.5</v>
      </c>
      <c r="C16" s="15" t="s">
        <v>271</v>
      </c>
      <c r="D16" s="15"/>
      <c r="E16" s="15" t="s">
        <v>91</v>
      </c>
    </row>
    <row r="17" spans="1:5">
      <c r="A17" s="14">
        <f t="shared" si="0"/>
        <v>501.84999999999997</v>
      </c>
      <c r="B17" s="14">
        <v>38.200000000000003</v>
      </c>
      <c r="C17" s="15" t="s">
        <v>224</v>
      </c>
      <c r="D17" s="15"/>
      <c r="E17" s="15" t="s">
        <v>91</v>
      </c>
    </row>
    <row r="18" spans="1:5">
      <c r="A18" s="14">
        <f t="shared" si="0"/>
        <v>502.2</v>
      </c>
      <c r="B18" s="14">
        <v>38.549999999999997</v>
      </c>
      <c r="C18" s="15" t="s">
        <v>223</v>
      </c>
      <c r="D18" s="15"/>
      <c r="E18" s="15" t="s">
        <v>91</v>
      </c>
    </row>
    <row r="19" spans="1:5">
      <c r="A19" s="14">
        <f t="shared" si="0"/>
        <v>502.54999999999995</v>
      </c>
      <c r="B19" s="14">
        <v>38.9</v>
      </c>
      <c r="C19" s="15" t="s">
        <v>4</v>
      </c>
      <c r="D19" s="15" t="s">
        <v>30</v>
      </c>
      <c r="E19" s="15" t="s">
        <v>91</v>
      </c>
    </row>
    <row r="20" spans="1:5">
      <c r="A20" s="14">
        <f t="shared" si="0"/>
        <v>503.84999999999997</v>
      </c>
      <c r="B20" s="14">
        <v>40.200000000000003</v>
      </c>
      <c r="C20" s="15" t="s">
        <v>94</v>
      </c>
      <c r="D20" s="15"/>
      <c r="E20" s="15" t="s">
        <v>91</v>
      </c>
    </row>
    <row r="21" spans="1:5">
      <c r="A21" s="14">
        <f t="shared" si="0"/>
        <v>504.34999999999997</v>
      </c>
      <c r="B21" s="14">
        <v>40.700000000000003</v>
      </c>
      <c r="C21" s="15" t="s">
        <v>226</v>
      </c>
      <c r="D21" s="15"/>
      <c r="E21" s="15" t="s">
        <v>91</v>
      </c>
    </row>
    <row r="22" spans="1:5">
      <c r="A22" s="14">
        <f t="shared" si="0"/>
        <v>504.75</v>
      </c>
      <c r="B22" s="14">
        <v>41.1</v>
      </c>
      <c r="C22" s="15" t="s">
        <v>227</v>
      </c>
      <c r="D22" s="15"/>
      <c r="E22" s="15" t="s">
        <v>91</v>
      </c>
    </row>
    <row r="23" spans="1:5">
      <c r="A23" s="14">
        <f t="shared" si="0"/>
        <v>508.15</v>
      </c>
      <c r="B23" s="14">
        <v>44.5</v>
      </c>
      <c r="C23" s="15" t="s">
        <v>96</v>
      </c>
      <c r="D23" s="15"/>
      <c r="E23" s="15" t="s">
        <v>91</v>
      </c>
    </row>
    <row r="24" spans="1:5">
      <c r="A24" s="14">
        <f t="shared" si="0"/>
        <v>508.95</v>
      </c>
      <c r="B24" s="14">
        <v>45.3</v>
      </c>
      <c r="C24" s="15" t="s">
        <v>95</v>
      </c>
      <c r="D24" s="15"/>
      <c r="E24" s="15" t="s">
        <v>91</v>
      </c>
    </row>
    <row r="25" spans="1:5">
      <c r="A25" s="14">
        <f t="shared" si="0"/>
        <v>509.25</v>
      </c>
      <c r="B25" s="14">
        <v>45.6</v>
      </c>
      <c r="C25" s="15" t="s">
        <v>97</v>
      </c>
      <c r="D25" s="15"/>
      <c r="E25" s="15" t="s">
        <v>91</v>
      </c>
    </row>
    <row r="26" spans="1:5">
      <c r="A26" s="14">
        <f t="shared" si="0"/>
        <v>509.95</v>
      </c>
      <c r="B26" s="14">
        <v>46.3</v>
      </c>
      <c r="C26" s="15" t="s">
        <v>98</v>
      </c>
      <c r="D26" s="15"/>
      <c r="E26" s="15" t="s">
        <v>91</v>
      </c>
    </row>
    <row r="27" spans="1:5">
      <c r="A27" s="14">
        <f t="shared" si="0"/>
        <v>510.2</v>
      </c>
      <c r="B27" s="14">
        <v>46.55</v>
      </c>
      <c r="C27" s="15" t="s">
        <v>228</v>
      </c>
      <c r="D27" s="15"/>
      <c r="E27" s="15" t="s">
        <v>91</v>
      </c>
    </row>
    <row r="28" spans="1:5">
      <c r="A28" s="14">
        <f t="shared" si="0"/>
        <v>510.29999999999995</v>
      </c>
      <c r="B28" s="14">
        <v>46.65</v>
      </c>
      <c r="C28" s="15" t="s">
        <v>99</v>
      </c>
      <c r="D28" s="15"/>
      <c r="E28" s="15" t="s">
        <v>91</v>
      </c>
    </row>
    <row r="29" spans="1:5">
      <c r="A29" s="14">
        <f t="shared" si="0"/>
        <v>510.4</v>
      </c>
      <c r="B29" s="14">
        <v>46.75</v>
      </c>
      <c r="C29" s="15" t="s">
        <v>231</v>
      </c>
      <c r="D29" s="15" t="s">
        <v>225</v>
      </c>
      <c r="E29" s="15"/>
    </row>
    <row r="30" spans="1:5">
      <c r="A30" s="13"/>
      <c r="B30" s="14"/>
      <c r="C30" s="15" t="s">
        <v>232</v>
      </c>
      <c r="D30" s="15"/>
      <c r="E30" s="15"/>
    </row>
    <row r="31" spans="1:5">
      <c r="A31" s="13"/>
      <c r="B31" s="14"/>
      <c r="C31" s="15" t="s">
        <v>100</v>
      </c>
      <c r="D31" s="15"/>
      <c r="E31" s="15"/>
    </row>
    <row r="32" spans="1:5">
      <c r="A32" s="18"/>
      <c r="B32" s="17"/>
      <c r="C32" s="12" t="s">
        <v>230</v>
      </c>
      <c r="D32" s="12"/>
      <c r="E32" s="12"/>
    </row>
    <row r="33" spans="1:5">
      <c r="A33" s="18"/>
      <c r="B33" s="17"/>
      <c r="C33" s="12" t="s">
        <v>229</v>
      </c>
      <c r="D33" s="12"/>
      <c r="E33" s="12"/>
    </row>
    <row r="34" spans="1:5">
      <c r="A34" s="18"/>
      <c r="B34" s="17"/>
      <c r="C34" s="9" t="s">
        <v>129</v>
      </c>
      <c r="D34" s="12"/>
      <c r="E34" s="12"/>
    </row>
  </sheetData>
  <phoneticPr fontId="4" type="noConversion"/>
  <pageMargins left="0.75" right="0.75" top="1" bottom="1" header="0.5" footer="0.5"/>
  <pageSetup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21" sqref="B21"/>
    </sheetView>
  </sheetViews>
  <sheetFormatPr baseColWidth="10" defaultRowHeight="15" x14ac:dyDescent="0"/>
  <cols>
    <col min="2" max="2" width="69.33203125" customWidth="1"/>
  </cols>
  <sheetData>
    <row r="1" spans="1:3">
      <c r="B1" s="34" t="s">
        <v>279</v>
      </c>
    </row>
    <row r="2" spans="1:3">
      <c r="A2" s="4" t="s">
        <v>109</v>
      </c>
      <c r="B2" s="5" t="s">
        <v>1</v>
      </c>
      <c r="C2" s="5" t="s">
        <v>2</v>
      </c>
    </row>
    <row r="3" spans="1:3">
      <c r="A3" s="6"/>
      <c r="B3" s="28" t="s">
        <v>289</v>
      </c>
      <c r="C3" s="7"/>
    </row>
    <row r="4" spans="1:3">
      <c r="A4" s="6">
        <v>0</v>
      </c>
      <c r="B4" s="7" t="s">
        <v>239</v>
      </c>
      <c r="C4" s="7" t="s">
        <v>102</v>
      </c>
    </row>
    <row r="5" spans="1:3">
      <c r="A5" s="6">
        <v>0.05</v>
      </c>
      <c r="B5" s="7" t="s">
        <v>120</v>
      </c>
      <c r="C5" s="7"/>
    </row>
    <row r="6" spans="1:3">
      <c r="A6" s="29">
        <v>0.2</v>
      </c>
      <c r="B6" s="30" t="s">
        <v>240</v>
      </c>
      <c r="C6" s="27"/>
    </row>
    <row r="7" spans="1:3">
      <c r="A7" s="31">
        <v>1.3</v>
      </c>
      <c r="B7" s="27" t="s">
        <v>241</v>
      </c>
      <c r="C7" s="27"/>
    </row>
    <row r="8" spans="1:3">
      <c r="A8" s="29">
        <v>1.4</v>
      </c>
      <c r="B8" s="27" t="s">
        <v>258</v>
      </c>
      <c r="C8" s="27"/>
    </row>
    <row r="9" spans="1:3">
      <c r="A9" s="29">
        <v>6.2</v>
      </c>
      <c r="B9" s="32" t="s">
        <v>242</v>
      </c>
      <c r="C9" s="27"/>
    </row>
    <row r="10" spans="1:3">
      <c r="A10" s="29">
        <v>6.7</v>
      </c>
      <c r="B10" s="32" t="s">
        <v>243</v>
      </c>
      <c r="C10" s="27"/>
    </row>
    <row r="11" spans="1:3">
      <c r="A11" s="29">
        <v>7.2</v>
      </c>
      <c r="B11" s="32" t="s">
        <v>244</v>
      </c>
      <c r="C11" s="27"/>
    </row>
    <row r="12" spans="1:3">
      <c r="A12" s="29">
        <v>7.4</v>
      </c>
      <c r="B12" s="32" t="s">
        <v>245</v>
      </c>
      <c r="C12" s="27"/>
    </row>
    <row r="13" spans="1:3">
      <c r="A13" s="29"/>
      <c r="B13" s="16" t="s">
        <v>247</v>
      </c>
      <c r="C13" s="27"/>
    </row>
    <row r="14" spans="1:3">
      <c r="A14" s="29">
        <v>20.399999999999999</v>
      </c>
      <c r="B14" s="32" t="s">
        <v>246</v>
      </c>
      <c r="C14" s="27" t="s">
        <v>174</v>
      </c>
    </row>
    <row r="15" spans="1:3">
      <c r="A15" s="29">
        <v>27.5</v>
      </c>
      <c r="B15" s="3" t="s">
        <v>259</v>
      </c>
      <c r="C15" s="27"/>
    </row>
    <row r="16" spans="1:3">
      <c r="A16" s="29">
        <v>28.1</v>
      </c>
      <c r="B16" s="3" t="s">
        <v>126</v>
      </c>
      <c r="C16" s="27"/>
    </row>
    <row r="17" spans="1:3">
      <c r="A17" s="29">
        <v>28.2</v>
      </c>
      <c r="B17" s="3" t="s">
        <v>238</v>
      </c>
      <c r="C17" s="27"/>
    </row>
    <row r="18" spans="1:3">
      <c r="A18" s="24"/>
      <c r="B18" s="11" t="s">
        <v>260</v>
      </c>
      <c r="C18" s="23"/>
    </row>
    <row r="19" spans="1:3">
      <c r="A19" s="24"/>
      <c r="B19" s="26" t="s">
        <v>290</v>
      </c>
      <c r="C19" s="23"/>
    </row>
    <row r="20" spans="1:3">
      <c r="A20" s="24"/>
      <c r="B20" s="23" t="s">
        <v>248</v>
      </c>
      <c r="C20" s="23"/>
    </row>
    <row r="21" spans="1:3">
      <c r="A21" s="24"/>
      <c r="B21" s="23" t="s">
        <v>257</v>
      </c>
      <c r="C21" s="23"/>
    </row>
    <row r="22" spans="1:3">
      <c r="A22" s="2"/>
      <c r="B22" s="1"/>
      <c r="C22" s="1"/>
    </row>
    <row r="23" spans="1:3">
      <c r="A23" s="2"/>
      <c r="B23" s="1"/>
      <c r="C23" s="1"/>
    </row>
    <row r="24" spans="1:3">
      <c r="A24" s="2"/>
      <c r="B24" s="1"/>
      <c r="C24" s="1"/>
    </row>
    <row r="25" spans="1:3">
      <c r="A25" s="2"/>
      <c r="B25" s="1"/>
      <c r="C25" s="1"/>
    </row>
    <row r="26" spans="1:3">
      <c r="A26" s="2"/>
      <c r="B26" s="1"/>
      <c r="C26" s="1"/>
    </row>
    <row r="27" spans="1:3">
      <c r="A27" s="2"/>
      <c r="B27" s="1"/>
      <c r="C27" s="1"/>
    </row>
    <row r="28" spans="1:3">
      <c r="A28" s="2"/>
      <c r="B28" s="1"/>
      <c r="C28" s="1"/>
    </row>
    <row r="29" spans="1:3">
      <c r="A29" s="1"/>
      <c r="B29" s="1"/>
      <c r="C29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Crew 1</vt:lpstr>
      <vt:lpstr>Data</vt:lpstr>
    </vt:vector>
  </TitlesOfParts>
  <Company>AdventureCORPS,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Kostman</dc:creator>
  <cp:lastModifiedBy>Chris Kostman</cp:lastModifiedBy>
  <cp:lastPrinted>2014-09-05T01:16:51Z</cp:lastPrinted>
  <dcterms:created xsi:type="dcterms:W3CDTF">2014-08-08T02:15:58Z</dcterms:created>
  <dcterms:modified xsi:type="dcterms:W3CDTF">2014-09-16T16:43:30Z</dcterms:modified>
</cp:coreProperties>
</file>